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 documentId="13_ncr:1_{2DDC5B89-2268-4718-A436-F9559C6F9F86}" xr6:coauthVersionLast="47" xr6:coauthVersionMax="47" xr10:uidLastSave="{6FE7D24B-CC5E-465E-B78A-3E74A7AA2DF5}"/>
  <bookViews>
    <workbookView xWindow="28680" yWindow="-120" windowWidth="29040" windowHeight="15840" xr2:uid="{00000000-000D-0000-FFFF-FFFF00000000}"/>
  </bookViews>
  <sheets>
    <sheet name="サマリー" sheetId="13" r:id="rId1"/>
    <sheet name="応札価格算定シート(サマリーシート1に対応)" sheetId="14" r:id="rId2"/>
    <sheet name="応札価格算定シート(サマリーシート2に対応)" sheetId="22" r:id="rId3"/>
    <sheet name="事前質問" sheetId="18" r:id="rId4"/>
    <sheet name="事前質問（建設費）" sheetId="19" r:id="rId5"/>
    <sheet name="事前質問（修繕費）" sheetId="20" r:id="rId6"/>
    <sheet name="事前質問（その他コスト）" sheetId="21" r:id="rId7"/>
    <sheet name="→削除不可" sheetId="15" r:id="rId8"/>
    <sheet name="対象電源" sheetId="16" r:id="rId9"/>
  </sheets>
  <definedNames>
    <definedName name="_xlnm.Print_Area" localSheetId="1">'応札価格算定シート(サマリーシート1に対応)'!$A$1:$T$49</definedName>
    <definedName name="_xlnm.Print_Area" localSheetId="2">'応札価格算定シート(サマリーシート2に対応)'!$A$1:$T$49</definedName>
    <definedName name="_xlnm.Print_Area" localSheetId="3">事前質問!$A$1:$K$164</definedName>
    <definedName name="_xlnm.Print_Area" localSheetId="6">'事前質問（その他コスト）'!$A$1:$R$12</definedName>
    <definedName name="_xlnm.Print_Area" localSheetId="4">'事前質問（建設費）'!$A$1:$R$30</definedName>
    <definedName name="_xlnm.Print_Area" localSheetId="5">'事前質問（修繕費）'!$A$1:$R$12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3" l="1"/>
  <c r="D52" i="13"/>
  <c r="D51" i="13"/>
  <c r="G51" i="13" s="1"/>
  <c r="J51" i="13" s="1"/>
  <c r="D50" i="13"/>
  <c r="G50" i="13" s="1"/>
  <c r="J50" i="13" s="1"/>
  <c r="D49" i="13"/>
  <c r="D48" i="13"/>
  <c r="G48" i="13" s="1"/>
  <c r="J48" i="13" s="1"/>
  <c r="D47" i="13"/>
  <c r="D45" i="13"/>
  <c r="G45" i="13" s="1"/>
  <c r="J45" i="13" s="1"/>
  <c r="D44" i="13"/>
  <c r="D43" i="13"/>
  <c r="G43" i="13" s="1"/>
  <c r="P49" i="22"/>
  <c r="P48" i="22"/>
  <c r="P47" i="22"/>
  <c r="P46" i="22"/>
  <c r="P45" i="22"/>
  <c r="P44" i="22"/>
  <c r="P43" i="22"/>
  <c r="P42" i="22"/>
  <c r="P41" i="22"/>
  <c r="P40" i="22"/>
  <c r="G20" i="22"/>
  <c r="P20" i="22" s="1"/>
  <c r="P19" i="22"/>
  <c r="P18" i="22"/>
  <c r="P17" i="22"/>
  <c r="P16" i="22"/>
  <c r="P15" i="22"/>
  <c r="P14" i="22"/>
  <c r="P13" i="22"/>
  <c r="P12" i="22"/>
  <c r="P11" i="22"/>
  <c r="P10" i="22"/>
  <c r="O8" i="22"/>
  <c r="D55" i="13" s="1"/>
  <c r="G55" i="13" s="1"/>
  <c r="J55" i="13" s="1"/>
  <c r="N8" i="22"/>
  <c r="D54" i="13" s="1"/>
  <c r="G54" i="13" s="1"/>
  <c r="J54" i="13" s="1"/>
  <c r="M8" i="22"/>
  <c r="L8" i="22"/>
  <c r="K8" i="22"/>
  <c r="J8" i="22"/>
  <c r="I8" i="22"/>
  <c r="H8" i="22"/>
  <c r="F8" i="22"/>
  <c r="E8" i="22"/>
  <c r="D8" i="22"/>
  <c r="H3" i="22"/>
  <c r="G31" i="22" s="1"/>
  <c r="P31" i="22" s="1"/>
  <c r="G3" i="22"/>
  <c r="D3" i="22"/>
  <c r="T49" i="22" s="1"/>
  <c r="C3" i="22"/>
  <c r="G53" i="13"/>
  <c r="J53" i="13" s="1"/>
  <c r="G52" i="13"/>
  <c r="J52" i="13" s="1"/>
  <c r="G49" i="13"/>
  <c r="J49" i="13" s="1"/>
  <c r="D46" i="13" l="1"/>
  <c r="D42" i="13"/>
  <c r="G44" i="13"/>
  <c r="J44" i="13" s="1"/>
  <c r="S21" i="22"/>
  <c r="G24" i="22"/>
  <c r="P24" i="22" s="1"/>
  <c r="R26" i="22"/>
  <c r="T28" i="22"/>
  <c r="S33" i="22"/>
  <c r="G36" i="22"/>
  <c r="P36" i="22" s="1"/>
  <c r="R38" i="22"/>
  <c r="S26" i="22"/>
  <c r="T33" i="22"/>
  <c r="S38" i="22"/>
  <c r="R41" i="22"/>
  <c r="R44" i="22"/>
  <c r="R47" i="22"/>
  <c r="G22" i="22"/>
  <c r="P22" i="22" s="1"/>
  <c r="R24" i="22"/>
  <c r="T26" i="22"/>
  <c r="S31" i="22"/>
  <c r="G34" i="22"/>
  <c r="P34" i="22" s="1"/>
  <c r="R36" i="22"/>
  <c r="T38" i="22"/>
  <c r="S41" i="22"/>
  <c r="S44" i="22"/>
  <c r="S47" i="22"/>
  <c r="G27" i="22"/>
  <c r="P27" i="22" s="1"/>
  <c r="G39" i="22"/>
  <c r="P39" i="22" s="1"/>
  <c r="T24" i="22"/>
  <c r="S22" i="22"/>
  <c r="G25" i="22"/>
  <c r="P25" i="22" s="1"/>
  <c r="R27" i="22"/>
  <c r="T29" i="22"/>
  <c r="S34" i="22"/>
  <c r="G37" i="22"/>
  <c r="P37" i="22" s="1"/>
  <c r="R39" i="22"/>
  <c r="R42" i="22"/>
  <c r="R45" i="22"/>
  <c r="R48" i="22"/>
  <c r="T21" i="22"/>
  <c r="R29" i="22"/>
  <c r="T41" i="22"/>
  <c r="G32" i="22"/>
  <c r="P32" i="22" s="1"/>
  <c r="R20" i="22"/>
  <c r="T22" i="22"/>
  <c r="S27" i="22"/>
  <c r="G30" i="22"/>
  <c r="P30" i="22" s="1"/>
  <c r="R32" i="22"/>
  <c r="T34" i="22"/>
  <c r="S39" i="22"/>
  <c r="S42" i="22"/>
  <c r="S45" i="22"/>
  <c r="S48" i="22"/>
  <c r="R31" i="22"/>
  <c r="T44" i="22"/>
  <c r="R22" i="22"/>
  <c r="S20" i="22"/>
  <c r="G23" i="22"/>
  <c r="P23" i="22" s="1"/>
  <c r="R25" i="22"/>
  <c r="T27" i="22"/>
  <c r="S32" i="22"/>
  <c r="G35" i="22"/>
  <c r="P35" i="22" s="1"/>
  <c r="R37" i="22"/>
  <c r="T39" i="22"/>
  <c r="T42" i="22"/>
  <c r="T45" i="22"/>
  <c r="T48" i="22"/>
  <c r="S24" i="22"/>
  <c r="T31" i="22"/>
  <c r="S36" i="22"/>
  <c r="T47" i="22"/>
  <c r="T20" i="22"/>
  <c r="T8" i="22" s="1"/>
  <c r="S25" i="22"/>
  <c r="G28" i="22"/>
  <c r="P28" i="22" s="1"/>
  <c r="R30" i="22"/>
  <c r="T32" i="22"/>
  <c r="S37" i="22"/>
  <c r="G29" i="22"/>
  <c r="P29" i="22" s="1"/>
  <c r="S29" i="22"/>
  <c r="R34" i="22"/>
  <c r="T36" i="22"/>
  <c r="G21" i="22"/>
  <c r="P21" i="22" s="1"/>
  <c r="R23" i="22"/>
  <c r="T25" i="22"/>
  <c r="S30" i="22"/>
  <c r="G33" i="22"/>
  <c r="P33" i="22" s="1"/>
  <c r="R35" i="22"/>
  <c r="T37" i="22"/>
  <c r="R40" i="22"/>
  <c r="R43" i="22"/>
  <c r="R46" i="22"/>
  <c r="R49" i="22"/>
  <c r="S23" i="22"/>
  <c r="G26" i="22"/>
  <c r="P26" i="22" s="1"/>
  <c r="R28" i="22"/>
  <c r="T30" i="22"/>
  <c r="S35" i="22"/>
  <c r="G38" i="22"/>
  <c r="P38" i="22" s="1"/>
  <c r="S40" i="22"/>
  <c r="S43" i="22"/>
  <c r="S46" i="22"/>
  <c r="S49" i="22"/>
  <c r="R21" i="22"/>
  <c r="T23" i="22"/>
  <c r="S28" i="22"/>
  <c r="R33" i="22"/>
  <c r="T35" i="22"/>
  <c r="T40" i="22"/>
  <c r="T43" i="22"/>
  <c r="T46" i="22"/>
  <c r="J43" i="13"/>
  <c r="J42" i="13" s="1"/>
  <c r="G42" i="13"/>
  <c r="P8" i="22" l="1"/>
  <c r="R8" i="22"/>
  <c r="S8" i="22"/>
  <c r="G8" i="22"/>
  <c r="N11" i="21" l="1"/>
  <c r="M11" i="21"/>
  <c r="L11" i="21"/>
  <c r="K11" i="21"/>
  <c r="I11" i="21"/>
  <c r="H11" i="21"/>
  <c r="G11" i="21"/>
  <c r="F11" i="21"/>
  <c r="E11" i="21"/>
  <c r="J7" i="21"/>
  <c r="D7" i="21" s="1"/>
  <c r="D11" i="21" s="1"/>
  <c r="E7" i="21"/>
  <c r="N11" i="20"/>
  <c r="M11" i="20"/>
  <c r="L11" i="20"/>
  <c r="K11" i="20"/>
  <c r="I11" i="20"/>
  <c r="H11" i="20"/>
  <c r="G11" i="20"/>
  <c r="F11" i="20"/>
  <c r="J7" i="20"/>
  <c r="J11" i="20" s="1"/>
  <c r="E7" i="20"/>
  <c r="D7" i="20" s="1"/>
  <c r="D11" i="20" s="1"/>
  <c r="N33" i="19"/>
  <c r="M33" i="19"/>
  <c r="L33" i="19"/>
  <c r="K33" i="19"/>
  <c r="I33" i="19"/>
  <c r="H33" i="19"/>
  <c r="G33" i="19"/>
  <c r="F33" i="19"/>
  <c r="E33" i="19"/>
  <c r="D33" i="19"/>
  <c r="J29" i="19"/>
  <c r="J33" i="19" s="1"/>
  <c r="E29" i="19"/>
  <c r="D29" i="19"/>
  <c r="N22" i="19"/>
  <c r="M22" i="19"/>
  <c r="L22" i="19"/>
  <c r="K22" i="19"/>
  <c r="I22" i="19"/>
  <c r="H22" i="19"/>
  <c r="G22" i="19"/>
  <c r="F22" i="19"/>
  <c r="E22" i="19"/>
  <c r="J18" i="19"/>
  <c r="J22" i="19" s="1"/>
  <c r="E18" i="19"/>
  <c r="D18" i="19"/>
  <c r="D22" i="19" s="1"/>
  <c r="N11" i="19"/>
  <c r="N35" i="19" s="1"/>
  <c r="M11" i="19"/>
  <c r="M35" i="19" s="1"/>
  <c r="L11" i="19"/>
  <c r="L35" i="19" s="1"/>
  <c r="K11" i="19"/>
  <c r="K35" i="19" s="1"/>
  <c r="I11" i="19"/>
  <c r="I35" i="19" s="1"/>
  <c r="H11" i="19"/>
  <c r="H35" i="19" s="1"/>
  <c r="G11" i="19"/>
  <c r="G35" i="19" s="1"/>
  <c r="F11" i="19"/>
  <c r="F35" i="19" s="1"/>
  <c r="J7" i="19"/>
  <c r="J11" i="19" s="1"/>
  <c r="E7" i="19"/>
  <c r="D7" i="19" l="1"/>
  <c r="D11" i="19" s="1"/>
  <c r="D35" i="19" s="1"/>
  <c r="J11" i="21"/>
  <c r="E11" i="20"/>
  <c r="J35" i="19"/>
  <c r="E11" i="19"/>
  <c r="E35" i="19" s="1"/>
  <c r="G57" i="18" l="1"/>
  <c r="G56" i="18"/>
  <c r="G55" i="18"/>
  <c r="J41" i="18"/>
  <c r="I41" i="18"/>
  <c r="J40" i="18"/>
  <c r="I40" i="18"/>
  <c r="J39" i="18"/>
  <c r="I39" i="18"/>
  <c r="J38" i="18"/>
  <c r="J42" i="18" s="1"/>
  <c r="I38" i="18"/>
  <c r="I42" i="18" s="1"/>
  <c r="J26" i="18"/>
  <c r="I26" i="18"/>
  <c r="J25" i="18"/>
  <c r="I25" i="18"/>
  <c r="J24" i="18"/>
  <c r="I24" i="18"/>
  <c r="J23" i="18"/>
  <c r="J27" i="18" s="1"/>
  <c r="I23" i="18"/>
  <c r="I27" i="18" s="1"/>
  <c r="E58" i="18"/>
  <c r="D58" i="18"/>
  <c r="D49" i="18"/>
  <c r="G42" i="18"/>
  <c r="F42" i="18"/>
  <c r="E42" i="18"/>
  <c r="D42" i="18"/>
  <c r="D33" i="18"/>
  <c r="G27" i="18"/>
  <c r="F27" i="18"/>
  <c r="E27" i="18"/>
  <c r="D27" i="18"/>
  <c r="G58" i="18" l="1"/>
  <c r="D82" i="18" l="1"/>
  <c r="C17" i="13" l="1"/>
  <c r="G3" i="14"/>
  <c r="D3" i="14"/>
  <c r="C3" i="14"/>
  <c r="H3" i="14" l="1"/>
  <c r="P49" i="14"/>
  <c r="P11" i="14"/>
  <c r="P12" i="14"/>
  <c r="P13" i="14"/>
  <c r="P14" i="14"/>
  <c r="P15" i="14"/>
  <c r="P16" i="14"/>
  <c r="P17" i="14"/>
  <c r="P18" i="14"/>
  <c r="P19" i="14"/>
  <c r="P40" i="14"/>
  <c r="P41" i="14"/>
  <c r="P42" i="14"/>
  <c r="P43" i="14"/>
  <c r="P44" i="14"/>
  <c r="P45" i="14"/>
  <c r="P46" i="14"/>
  <c r="P47" i="14"/>
  <c r="P48" i="14"/>
  <c r="P10" i="14"/>
  <c r="O8" i="14"/>
  <c r="D36" i="13" s="1"/>
  <c r="G36" i="13" l="1"/>
  <c r="J36" i="13" s="1"/>
  <c r="K8" i="14"/>
  <c r="D32" i="13" s="1"/>
  <c r="G32" i="13" s="1"/>
  <c r="J32" i="13" s="1"/>
  <c r="L8" i="14"/>
  <c r="D33" i="13" s="1"/>
  <c r="G33" i="13" s="1"/>
  <c r="J33" i="13" s="1"/>
  <c r="G39" i="14" l="1"/>
  <c r="P39" i="14" s="1"/>
  <c r="G20" i="14" l="1"/>
  <c r="P20" i="14" s="1"/>
  <c r="E8" i="14"/>
  <c r="D25" i="13" s="1"/>
  <c r="G25" i="13" s="1"/>
  <c r="J25" i="13" s="1"/>
  <c r="D8" i="14"/>
  <c r="D24" i="13" s="1"/>
  <c r="G24" i="13" l="1"/>
  <c r="R40" i="14"/>
  <c r="R42" i="14"/>
  <c r="R44" i="14"/>
  <c r="R46" i="14"/>
  <c r="R48" i="14"/>
  <c r="S40" i="14"/>
  <c r="S42" i="14"/>
  <c r="S44" i="14"/>
  <c r="S46" i="14"/>
  <c r="S48" i="14"/>
  <c r="T40" i="14"/>
  <c r="T42" i="14"/>
  <c r="T44" i="14"/>
  <c r="T46" i="14"/>
  <c r="T48" i="14"/>
  <c r="R41" i="14"/>
  <c r="R43" i="14"/>
  <c r="R45" i="14"/>
  <c r="R47" i="14"/>
  <c r="R49" i="14"/>
  <c r="S41" i="14"/>
  <c r="S43" i="14"/>
  <c r="S45" i="14"/>
  <c r="S47" i="14"/>
  <c r="S49" i="14"/>
  <c r="T41" i="14"/>
  <c r="T43" i="14"/>
  <c r="T45" i="14"/>
  <c r="T47" i="14"/>
  <c r="T49" i="14"/>
  <c r="T22" i="14"/>
  <c r="T24" i="14"/>
  <c r="T26" i="14"/>
  <c r="T28" i="14"/>
  <c r="T30" i="14"/>
  <c r="T32" i="14"/>
  <c r="T34" i="14"/>
  <c r="T36" i="14"/>
  <c r="T38" i="14"/>
  <c r="R20" i="14"/>
  <c r="R21" i="14"/>
  <c r="R23" i="14"/>
  <c r="R25" i="14"/>
  <c r="R27" i="14"/>
  <c r="R29" i="14"/>
  <c r="R31" i="14"/>
  <c r="R33" i="14"/>
  <c r="R35" i="14"/>
  <c r="R37" i="14"/>
  <c r="R39" i="14"/>
  <c r="S21" i="14"/>
  <c r="S23" i="14"/>
  <c r="S25" i="14"/>
  <c r="S27" i="14"/>
  <c r="S29" i="14"/>
  <c r="S31" i="14"/>
  <c r="S33" i="14"/>
  <c r="S35" i="14"/>
  <c r="S37" i="14"/>
  <c r="S39" i="14"/>
  <c r="T35" i="14"/>
  <c r="T21" i="14"/>
  <c r="T23" i="14"/>
  <c r="T25" i="14"/>
  <c r="T27" i="14"/>
  <c r="T29" i="14"/>
  <c r="T31" i="14"/>
  <c r="T33" i="14"/>
  <c r="T37" i="14"/>
  <c r="T39" i="14"/>
  <c r="R22" i="14"/>
  <c r="R24" i="14"/>
  <c r="R26" i="14"/>
  <c r="R28" i="14"/>
  <c r="R30" i="14"/>
  <c r="R32" i="14"/>
  <c r="R34" i="14"/>
  <c r="R36" i="14"/>
  <c r="R38" i="14"/>
  <c r="T20" i="14"/>
  <c r="S22" i="14"/>
  <c r="S24" i="14"/>
  <c r="S26" i="14"/>
  <c r="S28" i="14"/>
  <c r="S30" i="14"/>
  <c r="S32" i="14"/>
  <c r="S34" i="14"/>
  <c r="S36" i="14"/>
  <c r="S38" i="14"/>
  <c r="S20" i="14"/>
  <c r="G25" i="14"/>
  <c r="P25" i="14" s="1"/>
  <c r="G26" i="14"/>
  <c r="P26" i="14" s="1"/>
  <c r="G24" i="14"/>
  <c r="P24" i="14" s="1"/>
  <c r="G21" i="14"/>
  <c r="P21" i="14" s="1"/>
  <c r="G29" i="14"/>
  <c r="P29" i="14" s="1"/>
  <c r="G31" i="14"/>
  <c r="P31" i="14" s="1"/>
  <c r="G28" i="14"/>
  <c r="P28" i="14" s="1"/>
  <c r="G34" i="14"/>
  <c r="P34" i="14" s="1"/>
  <c r="G38" i="14"/>
  <c r="P38" i="14" s="1"/>
  <c r="G35" i="14"/>
  <c r="P35" i="14" s="1"/>
  <c r="G36" i="14"/>
  <c r="P36" i="14" s="1"/>
  <c r="G33" i="14"/>
  <c r="P33" i="14" s="1"/>
  <c r="G30" i="14"/>
  <c r="P30" i="14" s="1"/>
  <c r="G22" i="14"/>
  <c r="P22" i="14" s="1"/>
  <c r="G27" i="14"/>
  <c r="G23" i="14"/>
  <c r="P23" i="14" s="1"/>
  <c r="G32" i="14"/>
  <c r="P32" i="14" s="1"/>
  <c r="G37" i="14"/>
  <c r="P37" i="14" s="1"/>
  <c r="P27" i="14" l="1"/>
  <c r="P8" i="14" s="1"/>
  <c r="J24" i="13"/>
  <c r="S8" i="14"/>
  <c r="R8" i="14"/>
  <c r="T8" i="14"/>
  <c r="M8" i="14"/>
  <c r="D34" i="13" s="1"/>
  <c r="G34" i="13" s="1"/>
  <c r="J34" i="13" s="1"/>
  <c r="N8" i="14"/>
  <c r="D35" i="13" s="1"/>
  <c r="G35" i="13" s="1"/>
  <c r="J35" i="13" s="1"/>
  <c r="I8" i="14"/>
  <c r="D30" i="13" s="1"/>
  <c r="F8" i="14"/>
  <c r="D26" i="13" s="1"/>
  <c r="G8" i="14"/>
  <c r="D28" i="13" s="1"/>
  <c r="J8" i="14"/>
  <c r="D31" i="13" s="1"/>
  <c r="G47" i="13" l="1"/>
  <c r="G30" i="13"/>
  <c r="J30" i="13" s="1"/>
  <c r="G31" i="13"/>
  <c r="J31" i="13" s="1"/>
  <c r="G26" i="13"/>
  <c r="D23" i="13"/>
  <c r="G28" i="13"/>
  <c r="H8" i="14"/>
  <c r="D29" i="13" s="1"/>
  <c r="G29" i="13" s="1"/>
  <c r="J29" i="13" s="1"/>
  <c r="G46" i="13" l="1"/>
  <c r="J47" i="13"/>
  <c r="J46" i="13" s="1"/>
  <c r="J56" i="13" s="1"/>
  <c r="D27" i="13"/>
  <c r="J28" i="13"/>
  <c r="J27" i="13" s="1"/>
  <c r="G27" i="13"/>
  <c r="J26" i="13"/>
  <c r="J23" i="13" s="1"/>
  <c r="G23" i="13"/>
  <c r="J37" i="13" l="1"/>
</calcChain>
</file>

<file path=xl/sharedStrings.xml><?xml version="1.0" encoding="utf-8"?>
<sst xmlns="http://schemas.openxmlformats.org/spreadsheetml/2006/main" count="722" uniqueCount="244">
  <si>
    <t>建設費</t>
    <rPh sb="0" eb="3">
      <t>ケンセツヒ</t>
    </rPh>
    <phoneticPr fontId="4"/>
  </si>
  <si>
    <t>廃棄費用</t>
    <rPh sb="0" eb="2">
      <t>ハイキ</t>
    </rPh>
    <rPh sb="2" eb="4">
      <t>ヒヨウ</t>
    </rPh>
    <phoneticPr fontId="4"/>
  </si>
  <si>
    <t>固定資産税</t>
    <rPh sb="0" eb="2">
      <t>コテイ</t>
    </rPh>
    <rPh sb="2" eb="5">
      <t>シサンゼイ</t>
    </rPh>
    <phoneticPr fontId="4"/>
  </si>
  <si>
    <t>人件費</t>
    <rPh sb="0" eb="3">
      <t>ジンケンヒ</t>
    </rPh>
    <phoneticPr fontId="4"/>
  </si>
  <si>
    <t>修繕費</t>
    <rPh sb="0" eb="3">
      <t>シュウゼンヒ</t>
    </rPh>
    <phoneticPr fontId="4"/>
  </si>
  <si>
    <t>発電側課金</t>
    <rPh sb="0" eb="2">
      <t>ハツデン</t>
    </rPh>
    <rPh sb="2" eb="3">
      <t>ガワ</t>
    </rPh>
    <rPh sb="3" eb="5">
      <t>カキン</t>
    </rPh>
    <phoneticPr fontId="4"/>
  </si>
  <si>
    <t>事業報酬</t>
    <rPh sb="0" eb="2">
      <t>ジギョウ</t>
    </rPh>
    <rPh sb="2" eb="4">
      <t>ホウシュウ</t>
    </rPh>
    <phoneticPr fontId="4"/>
  </si>
  <si>
    <t>系統接続費</t>
    <rPh sb="0" eb="2">
      <t>ケイトウ</t>
    </rPh>
    <rPh sb="2" eb="4">
      <t>セツゾク</t>
    </rPh>
    <rPh sb="4" eb="5">
      <t>ヒ</t>
    </rPh>
    <phoneticPr fontId="4"/>
  </si>
  <si>
    <t>固定資産税率</t>
    <rPh sb="0" eb="4">
      <t>コテイシサン</t>
    </rPh>
    <rPh sb="4" eb="6">
      <t>ゼイリツ</t>
    </rPh>
    <phoneticPr fontId="4"/>
  </si>
  <si>
    <t>制度適用期間</t>
    <rPh sb="0" eb="2">
      <t>セイド</t>
    </rPh>
    <rPh sb="2" eb="4">
      <t>テキヨウ</t>
    </rPh>
    <rPh sb="4" eb="6">
      <t>キカン</t>
    </rPh>
    <phoneticPr fontId="4"/>
  </si>
  <si>
    <t>運転維持費</t>
    <rPh sb="0" eb="5">
      <t>ウンテンイジヒ</t>
    </rPh>
    <phoneticPr fontId="4"/>
  </si>
  <si>
    <t>その他</t>
    <rPh sb="2" eb="3">
      <t>タ</t>
    </rPh>
    <phoneticPr fontId="4"/>
  </si>
  <si>
    <t>●●発電所x号機</t>
    <rPh sb="2" eb="5">
      <t>ハツデンショ</t>
    </rPh>
    <rPh sb="6" eb="8">
      <t>ゴウキ</t>
    </rPh>
    <phoneticPr fontId="4"/>
  </si>
  <si>
    <t>廃棄費用</t>
    <rPh sb="0" eb="4">
      <t>ハイキヒヨウ</t>
    </rPh>
    <phoneticPr fontId="4"/>
  </si>
  <si>
    <t>系統接続費</t>
    <rPh sb="0" eb="4">
      <t>ケイトウセツゾク</t>
    </rPh>
    <rPh sb="4" eb="5">
      <t>ヒ</t>
    </rPh>
    <phoneticPr fontId="4"/>
  </si>
  <si>
    <t>年数</t>
    <rPh sb="0" eb="2">
      <t>ネンスウ</t>
    </rPh>
    <phoneticPr fontId="4"/>
  </si>
  <si>
    <t>kW</t>
    <phoneticPr fontId="4"/>
  </si>
  <si>
    <t>応札容量</t>
    <rPh sb="0" eb="2">
      <t>オウサツ</t>
    </rPh>
    <rPh sb="2" eb="4">
      <t>ヨウリョウ</t>
    </rPh>
    <phoneticPr fontId="4"/>
  </si>
  <si>
    <t>期待容量</t>
    <rPh sb="0" eb="2">
      <t>キタイ</t>
    </rPh>
    <rPh sb="2" eb="4">
      <t>ヨウリョウ</t>
    </rPh>
    <phoneticPr fontId="4"/>
  </si>
  <si>
    <t>計</t>
    <rPh sb="0" eb="1">
      <t>ケイ</t>
    </rPh>
    <phoneticPr fontId="4"/>
  </si>
  <si>
    <t>事業税(資本割)</t>
    <rPh sb="0" eb="3">
      <t>ジギョウゼイ</t>
    </rPh>
    <rPh sb="4" eb="6">
      <t>シホン</t>
    </rPh>
    <phoneticPr fontId="4"/>
  </si>
  <si>
    <t>応札容量(kW)</t>
    <rPh sb="0" eb="2">
      <t>オウサツ</t>
    </rPh>
    <rPh sb="2" eb="4">
      <t>ヨウリョウ</t>
    </rPh>
    <phoneticPr fontId="4"/>
  </si>
  <si>
    <t>事業税(収入割)</t>
    <rPh sb="0" eb="3">
      <t>ジギョウゼイ</t>
    </rPh>
    <rPh sb="4" eb="7">
      <t>シュウニュウワリ</t>
    </rPh>
    <phoneticPr fontId="4"/>
  </si>
  <si>
    <t>建設期間</t>
    <rPh sb="0" eb="2">
      <t>ケンセツ</t>
    </rPh>
    <rPh sb="2" eb="4">
      <t>キカン</t>
    </rPh>
    <phoneticPr fontId="4"/>
  </si>
  <si>
    <t>kW・年</t>
    <rPh sb="3" eb="4">
      <t>ネン</t>
    </rPh>
    <phoneticPr fontId="4"/>
  </si>
  <si>
    <t>資本費(百万円)</t>
    <rPh sb="0" eb="3">
      <t>シホンヒ</t>
    </rPh>
    <rPh sb="4" eb="5">
      <t>ヒャク</t>
    </rPh>
    <rPh sb="5" eb="7">
      <t>マンエン</t>
    </rPh>
    <phoneticPr fontId="4"/>
  </si>
  <si>
    <t>運転維持費(百万円)</t>
    <rPh sb="0" eb="2">
      <t>ウンテン</t>
    </rPh>
    <rPh sb="2" eb="5">
      <t>イジヒ</t>
    </rPh>
    <phoneticPr fontId="4"/>
  </si>
  <si>
    <t>事業税(付加価値割)</t>
    <rPh sb="0" eb="3">
      <t>ジギョウゼイ</t>
    </rPh>
    <rPh sb="4" eb="6">
      <t>フカ</t>
    </rPh>
    <rPh sb="6" eb="8">
      <t>カチ</t>
    </rPh>
    <rPh sb="8" eb="9">
      <t>ワリ</t>
    </rPh>
    <phoneticPr fontId="4"/>
  </si>
  <si>
    <t/>
  </si>
  <si>
    <t>固定資産の課税標準</t>
    <rPh sb="0" eb="2">
      <t>コテイ</t>
    </rPh>
    <rPh sb="2" eb="4">
      <t>シサン</t>
    </rPh>
    <rPh sb="5" eb="7">
      <t>カゼイ</t>
    </rPh>
    <rPh sb="7" eb="9">
      <t>ヒョウジュン</t>
    </rPh>
    <phoneticPr fontId="4"/>
  </si>
  <si>
    <t>トータル期間</t>
    <rPh sb="4" eb="6">
      <t>キカン</t>
    </rPh>
    <phoneticPr fontId="4"/>
  </si>
  <si>
    <t>入力想定電源</t>
    <rPh sb="0" eb="2">
      <t>ニュウリョク</t>
    </rPh>
    <rPh sb="2" eb="4">
      <t>ソウテイ</t>
    </rPh>
    <rPh sb="4" eb="6">
      <t>デンゲン</t>
    </rPh>
    <phoneticPr fontId="4"/>
  </si>
  <si>
    <t>太陽光</t>
    <rPh sb="0" eb="3">
      <t>タイヨウコウ</t>
    </rPh>
    <phoneticPr fontId="4"/>
  </si>
  <si>
    <t>陸上風力</t>
    <rPh sb="0" eb="2">
      <t>リクジョウ</t>
    </rPh>
    <rPh sb="2" eb="4">
      <t>フウリョク</t>
    </rPh>
    <phoneticPr fontId="4"/>
  </si>
  <si>
    <t>洋上風力</t>
    <rPh sb="0" eb="2">
      <t>ヨウジョウ</t>
    </rPh>
    <rPh sb="2" eb="4">
      <t>フウリョク</t>
    </rPh>
    <phoneticPr fontId="4"/>
  </si>
  <si>
    <t>地熱_全設備更新型</t>
    <rPh sb="0" eb="2">
      <t>チネツ</t>
    </rPh>
    <rPh sb="3" eb="4">
      <t>ゼン</t>
    </rPh>
    <rPh sb="4" eb="6">
      <t>セツビ</t>
    </rPh>
    <rPh sb="6" eb="8">
      <t>コウシン</t>
    </rPh>
    <rPh sb="8" eb="9">
      <t>ガタ</t>
    </rPh>
    <phoneticPr fontId="4"/>
  </si>
  <si>
    <t>地熱_地下設備流用型</t>
    <rPh sb="0" eb="2">
      <t>チネツ</t>
    </rPh>
    <rPh sb="3" eb="5">
      <t>チカ</t>
    </rPh>
    <rPh sb="5" eb="7">
      <t>セツビ</t>
    </rPh>
    <rPh sb="7" eb="9">
      <t>リュウヨウ</t>
    </rPh>
    <rPh sb="9" eb="10">
      <t>ガタ</t>
    </rPh>
    <phoneticPr fontId="4"/>
  </si>
  <si>
    <t>バイオマス</t>
    <phoneticPr fontId="4"/>
  </si>
  <si>
    <t>原子力</t>
    <rPh sb="0" eb="3">
      <t>ゲンシリョク</t>
    </rPh>
    <phoneticPr fontId="4"/>
  </si>
  <si>
    <t>水素(10％以上)</t>
    <rPh sb="0" eb="2">
      <t>スイソ</t>
    </rPh>
    <rPh sb="6" eb="8">
      <t>イジョウ</t>
    </rPh>
    <phoneticPr fontId="4"/>
  </si>
  <si>
    <t>LNG</t>
    <phoneticPr fontId="4"/>
  </si>
  <si>
    <t>揚水_新設</t>
    <rPh sb="0" eb="2">
      <t>ヨウスイ</t>
    </rPh>
    <rPh sb="3" eb="5">
      <t>シンセツ</t>
    </rPh>
    <phoneticPr fontId="4"/>
  </si>
  <si>
    <t>百万円</t>
  </si>
  <si>
    <t>事業税（収入割）</t>
    <rPh sb="0" eb="3">
      <t>ジギョウゼイ</t>
    </rPh>
    <rPh sb="4" eb="7">
      <t>シュウニュウワリ</t>
    </rPh>
    <phoneticPr fontId="4"/>
  </si>
  <si>
    <t>事業税（付加価値割）</t>
    <rPh sb="0" eb="3">
      <t>ジギョウゼイ</t>
    </rPh>
    <rPh sb="4" eb="6">
      <t>フカ</t>
    </rPh>
    <rPh sb="6" eb="8">
      <t>カチ</t>
    </rPh>
    <rPh sb="8" eb="9">
      <t>ワリ</t>
    </rPh>
    <phoneticPr fontId="4"/>
  </si>
  <si>
    <t>事業税（資本割）</t>
    <rPh sb="0" eb="3">
      <t>ジギョウゼイ</t>
    </rPh>
    <rPh sb="4" eb="6">
      <t>シホン</t>
    </rPh>
    <rPh sb="6" eb="7">
      <t>ワリ</t>
    </rPh>
    <phoneticPr fontId="4"/>
  </si>
  <si>
    <t>建設期間</t>
    <rPh sb="0" eb="4">
      <t>ケンセツキカン</t>
    </rPh>
    <phoneticPr fontId="4"/>
  </si>
  <si>
    <t>運転開始年度</t>
    <rPh sb="0" eb="4">
      <t>ウンテンカイシ</t>
    </rPh>
    <rPh sb="4" eb="6">
      <t>ネンド</t>
    </rPh>
    <phoneticPr fontId="4"/>
  </si>
  <si>
    <t>●</t>
    <phoneticPr fontId="9"/>
  </si>
  <si>
    <t>全般</t>
    <rPh sb="0" eb="2">
      <t>ゼンパン</t>
    </rPh>
    <phoneticPr fontId="9"/>
  </si>
  <si>
    <t>①</t>
    <phoneticPr fontId="9"/>
  </si>
  <si>
    <t>②</t>
    <phoneticPr fontId="9"/>
  </si>
  <si>
    <t>③</t>
    <phoneticPr fontId="9"/>
  </si>
  <si>
    <t>固定資産税</t>
    <rPh sb="0" eb="2">
      <t>コテイ</t>
    </rPh>
    <rPh sb="2" eb="4">
      <t>シサン</t>
    </rPh>
    <rPh sb="4" eb="5">
      <t>ゼイ</t>
    </rPh>
    <phoneticPr fontId="9"/>
  </si>
  <si>
    <t>固定資産評価額および税率の諸元内容について、ご教示ください。</t>
    <rPh sb="0" eb="2">
      <t>コテイ</t>
    </rPh>
    <rPh sb="2" eb="4">
      <t>シサン</t>
    </rPh>
    <rPh sb="4" eb="7">
      <t>ヒョウカガク</t>
    </rPh>
    <rPh sb="10" eb="12">
      <t>ゼイリツ</t>
    </rPh>
    <rPh sb="13" eb="15">
      <t>ショゲン</t>
    </rPh>
    <rPh sb="15" eb="17">
      <t>ナイヨウ</t>
    </rPh>
    <rPh sb="23" eb="25">
      <t>キョウジ</t>
    </rPh>
    <phoneticPr fontId="9"/>
  </si>
  <si>
    <t>人件費</t>
    <rPh sb="0" eb="3">
      <t>ジンケンヒ</t>
    </rPh>
    <phoneticPr fontId="9"/>
  </si>
  <si>
    <t>※実需給年度に発生するコストを見積るに当たって、直近複数年度の実績平均値を用いる方法を採用した場合、該当する各年度の過去実績を記入ください。</t>
    <rPh sb="24" eb="26">
      <t>チョッキン</t>
    </rPh>
    <rPh sb="26" eb="28">
      <t>フクスウ</t>
    </rPh>
    <rPh sb="28" eb="30">
      <t>ネンド</t>
    </rPh>
    <rPh sb="40" eb="42">
      <t>ホウホウ</t>
    </rPh>
    <rPh sb="43" eb="45">
      <t>サイヨウ</t>
    </rPh>
    <rPh sb="47" eb="49">
      <t>バアイ</t>
    </rPh>
    <rPh sb="50" eb="52">
      <t>ガイトウ</t>
    </rPh>
    <rPh sb="54" eb="57">
      <t>カクネンド</t>
    </rPh>
    <rPh sb="58" eb="60">
      <t>カコ</t>
    </rPh>
    <rPh sb="60" eb="62">
      <t>ジッセキ</t>
    </rPh>
    <rPh sb="63" eb="65">
      <t>キニュウ</t>
    </rPh>
    <phoneticPr fontId="9"/>
  </si>
  <si>
    <t>※実需給年度に発生するコストの見積方法に関わらず、フォーマット提出時点で入手可能な直近年度の過去実績を記入ください。</t>
    <rPh sb="15" eb="19">
      <t>ミツモリホウホウ</t>
    </rPh>
    <rPh sb="20" eb="21">
      <t>カカ</t>
    </rPh>
    <rPh sb="31" eb="33">
      <t>テイシュツ</t>
    </rPh>
    <rPh sb="33" eb="35">
      <t>ジテン</t>
    </rPh>
    <rPh sb="36" eb="38">
      <t>ニュウシュ</t>
    </rPh>
    <rPh sb="38" eb="40">
      <t>カノウ</t>
    </rPh>
    <rPh sb="41" eb="43">
      <t>チョッキン</t>
    </rPh>
    <rPh sb="43" eb="45">
      <t>ネンド</t>
    </rPh>
    <rPh sb="46" eb="48">
      <t>カコ</t>
    </rPh>
    <rPh sb="48" eb="50">
      <t>ジッセキ</t>
    </rPh>
    <rPh sb="51" eb="53">
      <t>キニュウ</t>
    </rPh>
    <phoneticPr fontId="9"/>
  </si>
  <si>
    <t>区分</t>
    <rPh sb="0" eb="2">
      <t>クブン</t>
    </rPh>
    <phoneticPr fontId="9"/>
  </si>
  <si>
    <t>単位</t>
    <rPh sb="0" eb="2">
      <t>タンイ</t>
    </rPh>
    <phoneticPr fontId="9"/>
  </si>
  <si>
    <t>●●●●年度実績</t>
    <rPh sb="4" eb="6">
      <t>ネンド</t>
    </rPh>
    <rPh sb="6" eb="8">
      <t>ジッセキ</t>
    </rPh>
    <phoneticPr fontId="9"/>
  </si>
  <si>
    <t>●●●●年度実績</t>
    <rPh sb="4" eb="5">
      <t>ネン</t>
    </rPh>
    <rPh sb="5" eb="6">
      <t>ド</t>
    </rPh>
    <rPh sb="6" eb="8">
      <t>ジッセキ</t>
    </rPh>
    <phoneticPr fontId="9"/>
  </si>
  <si>
    <t>直課</t>
    <rPh sb="0" eb="2">
      <t>チョッカ</t>
    </rPh>
    <phoneticPr fontId="9"/>
  </si>
  <si>
    <t>人</t>
    <rPh sb="0" eb="1">
      <t>ヒト</t>
    </rPh>
    <phoneticPr fontId="9"/>
  </si>
  <si>
    <t>共通</t>
    <rPh sb="0" eb="2">
      <t>キョウツウ</t>
    </rPh>
    <phoneticPr fontId="9"/>
  </si>
  <si>
    <t>修繕費</t>
    <rPh sb="0" eb="3">
      <t>シュウゼンヒ</t>
    </rPh>
    <phoneticPr fontId="9"/>
  </si>
  <si>
    <t>稼働するための工事内容</t>
    <rPh sb="0" eb="2">
      <t>カドウ</t>
    </rPh>
    <rPh sb="7" eb="9">
      <t>コウジ</t>
    </rPh>
    <rPh sb="9" eb="11">
      <t>ナイヨウ</t>
    </rPh>
    <phoneticPr fontId="9"/>
  </si>
  <si>
    <t>●●●</t>
    <phoneticPr fontId="9"/>
  </si>
  <si>
    <t>定期点検の周期をご教示ください。</t>
    <rPh sb="0" eb="2">
      <t>テイキ</t>
    </rPh>
    <rPh sb="2" eb="4">
      <t>テンケン</t>
    </rPh>
    <rPh sb="5" eb="7">
      <t>シュウキ</t>
    </rPh>
    <rPh sb="9" eb="11">
      <t>キョウジ</t>
    </rPh>
    <phoneticPr fontId="9"/>
  </si>
  <si>
    <t>④</t>
    <phoneticPr fontId="9"/>
  </si>
  <si>
    <t>事業税（収入割）</t>
    <rPh sb="0" eb="3">
      <t>ジギョウゼイ</t>
    </rPh>
    <rPh sb="4" eb="6">
      <t>シュウニュウ</t>
    </rPh>
    <rPh sb="6" eb="7">
      <t>ワ</t>
    </rPh>
    <phoneticPr fontId="9"/>
  </si>
  <si>
    <t>税率の諸元内容をご教示ください。</t>
    <rPh sb="0" eb="2">
      <t>ゼイリツ</t>
    </rPh>
    <rPh sb="3" eb="5">
      <t>ショゲン</t>
    </rPh>
    <rPh sb="5" eb="7">
      <t>ナイヨウ</t>
    </rPh>
    <rPh sb="9" eb="11">
      <t>キョウジ</t>
    </rPh>
    <phoneticPr fontId="9"/>
  </si>
  <si>
    <t>その他コスト</t>
    <rPh sb="2" eb="3">
      <t>タ</t>
    </rPh>
    <phoneticPr fontId="9"/>
  </si>
  <si>
    <t>科目名</t>
    <rPh sb="0" eb="2">
      <t>カモク</t>
    </rPh>
    <rPh sb="2" eb="3">
      <t>メイ</t>
    </rPh>
    <phoneticPr fontId="9"/>
  </si>
  <si>
    <t>建設費</t>
    <rPh sb="0" eb="2">
      <t>ケンセツ</t>
    </rPh>
    <rPh sb="2" eb="3">
      <t>ヒ</t>
    </rPh>
    <phoneticPr fontId="9"/>
  </si>
  <si>
    <t>建設工事内容</t>
    <rPh sb="0" eb="2">
      <t>ケンセツ</t>
    </rPh>
    <rPh sb="2" eb="4">
      <t>コウジ</t>
    </rPh>
    <rPh sb="4" eb="6">
      <t>ナイヨウ</t>
    </rPh>
    <phoneticPr fontId="9"/>
  </si>
  <si>
    <t>百万円</t>
    <rPh sb="0" eb="3">
      <t>ヒャクマンエン</t>
    </rPh>
    <phoneticPr fontId="9"/>
  </si>
  <si>
    <t>運転維持費の内容</t>
    <rPh sb="0" eb="5">
      <t>ウンテンイジヒ</t>
    </rPh>
    <rPh sb="6" eb="8">
      <t>ナイヨウ</t>
    </rPh>
    <phoneticPr fontId="9"/>
  </si>
  <si>
    <t>・・・（適宜追加ください）</t>
    <rPh sb="4" eb="6">
      <t>テキギ</t>
    </rPh>
    <rPh sb="6" eb="8">
      <t>ツイカ</t>
    </rPh>
    <phoneticPr fontId="4"/>
  </si>
  <si>
    <t>1年度に発生する金額</t>
    <rPh sb="1" eb="3">
      <t>ネンド</t>
    </rPh>
    <rPh sb="4" eb="6">
      <t>ハッセイ</t>
    </rPh>
    <rPh sb="8" eb="10">
      <t>キンガク</t>
    </rPh>
    <phoneticPr fontId="9"/>
  </si>
  <si>
    <t>2年度に発生する金額</t>
    <rPh sb="1" eb="3">
      <t>ネンド</t>
    </rPh>
    <rPh sb="4" eb="6">
      <t>ハッセイ</t>
    </rPh>
    <rPh sb="8" eb="10">
      <t>キンガク</t>
    </rPh>
    <phoneticPr fontId="9"/>
  </si>
  <si>
    <t>系統接続費</t>
    <rPh sb="0" eb="4">
      <t>ケイトウセツゾク</t>
    </rPh>
    <rPh sb="4" eb="5">
      <t>ヒ</t>
    </rPh>
    <phoneticPr fontId="9"/>
  </si>
  <si>
    <t>電源を建設するための工事について、内訳およびその根拠をご教示ください。</t>
    <rPh sb="0" eb="2">
      <t>デンゲン</t>
    </rPh>
    <rPh sb="3" eb="5">
      <t>ケンセツ</t>
    </rPh>
    <rPh sb="10" eb="12">
      <t>コウジ</t>
    </rPh>
    <rPh sb="17" eb="19">
      <t>ウチワケ</t>
    </rPh>
    <rPh sb="24" eb="26">
      <t>コンキョ</t>
    </rPh>
    <rPh sb="28" eb="30">
      <t>キョウジ</t>
    </rPh>
    <phoneticPr fontId="9"/>
  </si>
  <si>
    <t>廃棄費用</t>
    <rPh sb="0" eb="4">
      <t>ハイキヒヨウ</t>
    </rPh>
    <phoneticPr fontId="9"/>
  </si>
  <si>
    <t>廃棄費用の支出時期について、根拠をご教示ください。</t>
    <rPh sb="0" eb="4">
      <t>ハイキヒヨウ</t>
    </rPh>
    <rPh sb="5" eb="7">
      <t>シシュツ</t>
    </rPh>
    <rPh sb="7" eb="9">
      <t>ジキ</t>
    </rPh>
    <rPh sb="14" eb="16">
      <t>コンキョ</t>
    </rPh>
    <rPh sb="18" eb="20">
      <t>キョウジ</t>
    </rPh>
    <phoneticPr fontId="4"/>
  </si>
  <si>
    <t>事業税（付加価値割）</t>
    <rPh sb="0" eb="3">
      <t>ジギョウゼイ</t>
    </rPh>
    <rPh sb="4" eb="8">
      <t>フカカチ</t>
    </rPh>
    <rPh sb="8" eb="9">
      <t>ワリ</t>
    </rPh>
    <phoneticPr fontId="9"/>
  </si>
  <si>
    <t>事業税（資本割）</t>
    <rPh sb="0" eb="3">
      <t>ジギョウゼイ</t>
    </rPh>
    <rPh sb="4" eb="6">
      <t>シホン</t>
    </rPh>
    <rPh sb="6" eb="7">
      <t>ワリ</t>
    </rPh>
    <phoneticPr fontId="9"/>
  </si>
  <si>
    <t>運転維持費について、制度適用期間にわたって同額でなく増減を加味している場合にはその理由ならびに根拠証憑をご教示ください。</t>
    <rPh sb="0" eb="5">
      <t>ウンテンイジヒ</t>
    </rPh>
    <rPh sb="10" eb="16">
      <t>セイドテキヨウキカン</t>
    </rPh>
    <rPh sb="21" eb="23">
      <t>ドウガク</t>
    </rPh>
    <rPh sb="26" eb="28">
      <t>ゾウゲン</t>
    </rPh>
    <rPh sb="29" eb="31">
      <t>カミ</t>
    </rPh>
    <rPh sb="35" eb="37">
      <t>バアイ</t>
    </rPh>
    <rPh sb="41" eb="43">
      <t>リユウ</t>
    </rPh>
    <rPh sb="47" eb="49">
      <t>コンキョ</t>
    </rPh>
    <rPh sb="49" eb="51">
      <t>ショウヒョウ</t>
    </rPh>
    <rPh sb="53" eb="55">
      <t>キョウジ</t>
    </rPh>
    <phoneticPr fontId="9"/>
  </si>
  <si>
    <t>補助金・支援制度の内容</t>
    <rPh sb="0" eb="3">
      <t>ホジョキン</t>
    </rPh>
    <rPh sb="4" eb="6">
      <t>シエン</t>
    </rPh>
    <rPh sb="6" eb="8">
      <t>セイド</t>
    </rPh>
    <rPh sb="9" eb="11">
      <t>ナイヨウ</t>
    </rPh>
    <phoneticPr fontId="9"/>
  </si>
  <si>
    <t>補助金額・支援金額</t>
    <rPh sb="0" eb="3">
      <t>ホジョキン</t>
    </rPh>
    <rPh sb="3" eb="4">
      <t>ガク</t>
    </rPh>
    <rPh sb="5" eb="7">
      <t>シエン</t>
    </rPh>
    <rPh sb="7" eb="9">
      <t>キンガク</t>
    </rPh>
    <phoneticPr fontId="9"/>
  </si>
  <si>
    <t>見積もりにあたって参考にしたプラントがあれば、当該プラントの過去実績について、下記内訳をご教示ください。</t>
    <rPh sb="0" eb="2">
      <t>ミツ</t>
    </rPh>
    <rPh sb="9" eb="11">
      <t>サンコウ</t>
    </rPh>
    <rPh sb="23" eb="25">
      <t>トウガイ</t>
    </rPh>
    <rPh sb="30" eb="32">
      <t>カコ</t>
    </rPh>
    <rPh sb="32" eb="34">
      <t>ジッセキ</t>
    </rPh>
    <rPh sb="39" eb="41">
      <t>カキ</t>
    </rPh>
    <rPh sb="41" eb="43">
      <t>ウチワケ</t>
    </rPh>
    <rPh sb="45" eb="47">
      <t>キョウジ</t>
    </rPh>
    <phoneticPr fontId="9"/>
  </si>
  <si>
    <t>人件費の支出計画について、下記内訳および見積もり根拠をご教示ください。なお、全般③に関連し、毎年同額の発生でない場合には、当該年度の人件費をご教示ください。</t>
    <rPh sb="0" eb="3">
      <t>ジンケンヒ</t>
    </rPh>
    <rPh sb="4" eb="6">
      <t>シシュツ</t>
    </rPh>
    <rPh sb="6" eb="8">
      <t>ケイカク</t>
    </rPh>
    <rPh sb="13" eb="15">
      <t>カキ</t>
    </rPh>
    <rPh sb="15" eb="17">
      <t>ウチワケ</t>
    </rPh>
    <rPh sb="20" eb="22">
      <t>ミツ</t>
    </rPh>
    <rPh sb="24" eb="26">
      <t>コンキョ</t>
    </rPh>
    <rPh sb="28" eb="30">
      <t>キョウジ</t>
    </rPh>
    <rPh sb="38" eb="40">
      <t>ゼンパン</t>
    </rPh>
    <rPh sb="42" eb="44">
      <t>カンレン</t>
    </rPh>
    <rPh sb="46" eb="48">
      <t>マイトシ</t>
    </rPh>
    <rPh sb="48" eb="50">
      <t>ドウガク</t>
    </rPh>
    <rPh sb="51" eb="53">
      <t>ハッセイ</t>
    </rPh>
    <rPh sb="56" eb="58">
      <t>バアイ</t>
    </rPh>
    <rPh sb="61" eb="63">
      <t>トウガイ</t>
    </rPh>
    <rPh sb="63" eb="65">
      <t>ネンド</t>
    </rPh>
    <rPh sb="66" eb="69">
      <t>ジンケンヒ</t>
    </rPh>
    <rPh sb="71" eb="73">
      <t>キョウジ</t>
    </rPh>
    <phoneticPr fontId="9"/>
  </si>
  <si>
    <t>修繕費の支出計画について、下記内訳および見積もり根拠をご教示ください。なお、全般③に関連し、毎年同額の発生でない場合には、当該年度の修繕費をご教示ください。</t>
    <rPh sb="0" eb="3">
      <t>シュウゼンヒ</t>
    </rPh>
    <rPh sb="66" eb="69">
      <t>シュウゼンヒ</t>
    </rPh>
    <phoneticPr fontId="4"/>
  </si>
  <si>
    <t>毎年同額の場合
見積もり額（年）</t>
    <rPh sb="0" eb="2">
      <t>マイトシ</t>
    </rPh>
    <rPh sb="2" eb="4">
      <t>ドウガク</t>
    </rPh>
    <rPh sb="5" eb="7">
      <t>バアイ</t>
    </rPh>
    <rPh sb="8" eb="10">
      <t>ミツ</t>
    </rPh>
    <rPh sb="12" eb="13">
      <t>ガク</t>
    </rPh>
    <rPh sb="14" eb="15">
      <t>ネン</t>
    </rPh>
    <phoneticPr fontId="9"/>
  </si>
  <si>
    <t>見積に使用した参考プラントの過去実績値があれば、当該過去実績値は財務諸表や部門別収支計算等の元データから抽出されておりますでしょうか。</t>
    <rPh sb="0" eb="2">
      <t>ミツモリ</t>
    </rPh>
    <rPh sb="3" eb="5">
      <t>シヨウ</t>
    </rPh>
    <rPh sb="7" eb="9">
      <t>サンコウ</t>
    </rPh>
    <rPh sb="14" eb="16">
      <t>カコ</t>
    </rPh>
    <rPh sb="16" eb="18">
      <t>ジッセキ</t>
    </rPh>
    <rPh sb="18" eb="19">
      <t>ネ</t>
    </rPh>
    <rPh sb="24" eb="26">
      <t>トウガイ</t>
    </rPh>
    <rPh sb="26" eb="28">
      <t>カコ</t>
    </rPh>
    <rPh sb="28" eb="31">
      <t>ジッセキチ</t>
    </rPh>
    <rPh sb="32" eb="34">
      <t>ザイム</t>
    </rPh>
    <rPh sb="34" eb="36">
      <t>ショヒョウ</t>
    </rPh>
    <rPh sb="37" eb="40">
      <t>ブモンベツ</t>
    </rPh>
    <rPh sb="40" eb="42">
      <t>シュウシ</t>
    </rPh>
    <rPh sb="42" eb="44">
      <t>ケイサン</t>
    </rPh>
    <rPh sb="44" eb="45">
      <t>トウ</t>
    </rPh>
    <rPh sb="46" eb="47">
      <t>モト</t>
    </rPh>
    <rPh sb="52" eb="54">
      <t>チュウシュツ</t>
    </rPh>
    <phoneticPr fontId="9"/>
  </si>
  <si>
    <t>金額が異なる年度（x年度）
見積もり額（年）</t>
    <rPh sb="0" eb="2">
      <t>キンガク</t>
    </rPh>
    <rPh sb="3" eb="4">
      <t>コト</t>
    </rPh>
    <rPh sb="6" eb="8">
      <t>ネンド</t>
    </rPh>
    <rPh sb="10" eb="12">
      <t>ネンド</t>
    </rPh>
    <rPh sb="14" eb="16">
      <t>ミツ</t>
    </rPh>
    <rPh sb="18" eb="19">
      <t>ガク</t>
    </rPh>
    <rPh sb="20" eb="21">
      <t>ネン</t>
    </rPh>
    <phoneticPr fontId="9"/>
  </si>
  <si>
    <t>●●●（定期点検分）</t>
    <rPh sb="4" eb="6">
      <t>テイキ</t>
    </rPh>
    <rPh sb="6" eb="8">
      <t>テンケン</t>
    </rPh>
    <rPh sb="8" eb="9">
      <t>ブン</t>
    </rPh>
    <phoneticPr fontId="9"/>
  </si>
  <si>
    <t>②過去実績について、通常分・定期点検分以外で、その他(イレギュラー)な修繕があった場合は内容・金額をご教示ください。</t>
    <rPh sb="1" eb="3">
      <t>カコ</t>
    </rPh>
    <rPh sb="2" eb="3">
      <t>キョ</t>
    </rPh>
    <rPh sb="3" eb="5">
      <t>ジッセキ</t>
    </rPh>
    <rPh sb="10" eb="12">
      <t>ツウジョウ</t>
    </rPh>
    <rPh sb="12" eb="13">
      <t>ブン</t>
    </rPh>
    <rPh sb="14" eb="16">
      <t>テイキ</t>
    </rPh>
    <rPh sb="16" eb="18">
      <t>テンケン</t>
    </rPh>
    <rPh sb="18" eb="19">
      <t>ブン</t>
    </rPh>
    <rPh sb="19" eb="21">
      <t>イガイ</t>
    </rPh>
    <rPh sb="25" eb="26">
      <t>ホカ</t>
    </rPh>
    <rPh sb="35" eb="37">
      <t>シュウゼン</t>
    </rPh>
    <rPh sb="41" eb="43">
      <t>バアイ</t>
    </rPh>
    <rPh sb="44" eb="46">
      <t>ナイヨウ</t>
    </rPh>
    <rPh sb="47" eb="49">
      <t>キンガク</t>
    </rPh>
    <rPh sb="51" eb="53">
      <t>キョウジ</t>
    </rPh>
    <phoneticPr fontId="9"/>
  </si>
  <si>
    <t>内訳（科目および金額・算定根拠証憑）をご教示ください。</t>
    <rPh sb="0" eb="2">
      <t>ウチワケ</t>
    </rPh>
    <rPh sb="3" eb="5">
      <t>カモク</t>
    </rPh>
    <rPh sb="8" eb="10">
      <t>キンガク</t>
    </rPh>
    <rPh sb="11" eb="15">
      <t>サンテイコンキョ</t>
    </rPh>
    <rPh sb="15" eb="17">
      <t>ショウヒョウ</t>
    </rPh>
    <rPh sb="20" eb="22">
      <t>キョウジ</t>
    </rPh>
    <phoneticPr fontId="9"/>
  </si>
  <si>
    <t>電源等識別番号</t>
    <rPh sb="0" eb="2">
      <t>デンゲン</t>
    </rPh>
    <rPh sb="2" eb="3">
      <t>トウ</t>
    </rPh>
    <rPh sb="3" eb="5">
      <t>シキベツ</t>
    </rPh>
    <rPh sb="5" eb="7">
      <t>バンゴウ</t>
    </rPh>
    <phoneticPr fontId="3"/>
  </si>
  <si>
    <t>参加登録申請者名</t>
    <rPh sb="0" eb="2">
      <t>サンカ</t>
    </rPh>
    <rPh sb="2" eb="4">
      <t>トウロク</t>
    </rPh>
    <rPh sb="4" eb="6">
      <t>シンセイ</t>
    </rPh>
    <rPh sb="6" eb="7">
      <t>シャ</t>
    </rPh>
    <rPh sb="7" eb="8">
      <t>メイ</t>
    </rPh>
    <phoneticPr fontId="3"/>
  </si>
  <si>
    <t>xxx株式会社</t>
    <rPh sb="3" eb="7">
      <t>カブシキガイシャ</t>
    </rPh>
    <phoneticPr fontId="4"/>
  </si>
  <si>
    <t>応札電源情報</t>
    <rPh sb="0" eb="2">
      <t>オウサツ</t>
    </rPh>
    <rPh sb="2" eb="4">
      <t>デンゲン</t>
    </rPh>
    <rPh sb="4" eb="6">
      <t>ジョウホウ</t>
    </rPh>
    <phoneticPr fontId="4"/>
  </si>
  <si>
    <t>年</t>
    <rPh sb="0" eb="1">
      <t>ネン</t>
    </rPh>
    <phoneticPr fontId="4"/>
  </si>
  <si>
    <t>(百万円)</t>
    <rPh sb="1" eb="2">
      <t>ヒャク</t>
    </rPh>
    <rPh sb="2" eb="4">
      <t>マンエン</t>
    </rPh>
    <phoneticPr fontId="4"/>
  </si>
  <si>
    <t>賃借料(事業税算出用)(百万円/年)</t>
    <rPh sb="0" eb="3">
      <t>チンシャクリョウ</t>
    </rPh>
    <rPh sb="4" eb="7">
      <t>ジギョウゼイ</t>
    </rPh>
    <rPh sb="7" eb="9">
      <t>サンシュツ</t>
    </rPh>
    <rPh sb="9" eb="10">
      <t>ヨウ</t>
    </rPh>
    <rPh sb="12" eb="13">
      <t>ヒャク</t>
    </rPh>
    <rPh sb="13" eb="15">
      <t>マンエン</t>
    </rPh>
    <phoneticPr fontId="4"/>
  </si>
  <si>
    <t>合計</t>
    <rPh sb="0" eb="2">
      <t>ゴウケイ</t>
    </rPh>
    <phoneticPr fontId="4"/>
  </si>
  <si>
    <t>運転開始年度</t>
    <rPh sb="0" eb="2">
      <t>ウンテン</t>
    </rPh>
    <rPh sb="2" eb="4">
      <t>カイシ</t>
    </rPh>
    <rPh sb="4" eb="6">
      <t>ネンド</t>
    </rPh>
    <phoneticPr fontId="4"/>
  </si>
  <si>
    <t>(円/kW)</t>
    <rPh sb="1" eb="2">
      <t>エン</t>
    </rPh>
    <phoneticPr fontId="3"/>
  </si>
  <si>
    <t>事務局使用欄であり入力不要（数式の変更不可）</t>
    <rPh sb="0" eb="3">
      <t>ジムキョク</t>
    </rPh>
    <rPh sb="3" eb="5">
      <t>シヨウ</t>
    </rPh>
    <rPh sb="5" eb="6">
      <t>ラン</t>
    </rPh>
    <rPh sb="9" eb="11">
      <t>ニュウリョク</t>
    </rPh>
    <rPh sb="11" eb="13">
      <t>フヨウ</t>
    </rPh>
    <rPh sb="14" eb="16">
      <t>スウシキ</t>
    </rPh>
    <rPh sb="17" eb="19">
      <t>ヘンコウ</t>
    </rPh>
    <rPh sb="19" eb="21">
      <t>フカ</t>
    </rPh>
    <phoneticPr fontId="4"/>
  </si>
  <si>
    <t>⑤</t>
    <phoneticPr fontId="9"/>
  </si>
  <si>
    <t>制度適用期間1年目に発生する金額</t>
    <rPh sb="0" eb="2">
      <t>セイド</t>
    </rPh>
    <rPh sb="2" eb="4">
      <t>テキヨウ</t>
    </rPh>
    <rPh sb="4" eb="6">
      <t>キカン</t>
    </rPh>
    <rPh sb="7" eb="9">
      <t>ネンメ</t>
    </rPh>
    <rPh sb="10" eb="12">
      <t>ハッセイ</t>
    </rPh>
    <rPh sb="14" eb="16">
      <t>キンガク</t>
    </rPh>
    <phoneticPr fontId="9"/>
  </si>
  <si>
    <t>2年目に発生する金額</t>
    <rPh sb="1" eb="3">
      <t>ネンメ</t>
    </rPh>
    <rPh sb="4" eb="6">
      <t>ハッセイ</t>
    </rPh>
    <rPh sb="8" eb="10">
      <t>キンガク</t>
    </rPh>
    <phoneticPr fontId="9"/>
  </si>
  <si>
    <t>資本費</t>
  </si>
  <si>
    <t>応札容量×制度適用期間(C)</t>
    <rPh sb="0" eb="2">
      <t>オウサツ</t>
    </rPh>
    <rPh sb="2" eb="4">
      <t>ヨウリョウ</t>
    </rPh>
    <rPh sb="5" eb="7">
      <t>セイド</t>
    </rPh>
    <rPh sb="7" eb="9">
      <t>テキヨウ</t>
    </rPh>
    <rPh sb="9" eb="11">
      <t>キカン</t>
    </rPh>
    <phoneticPr fontId="4"/>
  </si>
  <si>
    <t>円/kW/年</t>
    <rPh sb="0" eb="1">
      <t>エン</t>
    </rPh>
    <phoneticPr fontId="4"/>
  </si>
  <si>
    <t>x年度の
見積もり額（年）</t>
    <rPh sb="1" eb="3">
      <t>ネンド</t>
    </rPh>
    <rPh sb="5" eb="7">
      <t>ミツ</t>
    </rPh>
    <rPh sb="9" eb="10">
      <t>ガク</t>
    </rPh>
    <rPh sb="11" eb="12">
      <t>ネン</t>
    </rPh>
    <phoneticPr fontId="9"/>
  </si>
  <si>
    <t>設備・機器の更新周期をご教示ください。</t>
    <rPh sb="0" eb="2">
      <t>セツビ</t>
    </rPh>
    <rPh sb="3" eb="5">
      <t>キキ</t>
    </rPh>
    <rPh sb="6" eb="8">
      <t>コウシン</t>
    </rPh>
    <rPh sb="8" eb="10">
      <t>シュウキ</t>
    </rPh>
    <rPh sb="12" eb="14">
      <t>キョウジ</t>
    </rPh>
    <phoneticPr fontId="9"/>
  </si>
  <si>
    <t>y年度の
見積もり額（年）</t>
    <rPh sb="1" eb="3">
      <t>ネンド</t>
    </rPh>
    <rPh sb="5" eb="7">
      <t>ミツ</t>
    </rPh>
    <rPh sb="9" eb="10">
      <t>ガク</t>
    </rPh>
    <rPh sb="11" eb="12">
      <t>ネン</t>
    </rPh>
    <phoneticPr fontId="9"/>
  </si>
  <si>
    <t>設備全体の固定費
（D）</t>
    <rPh sb="0" eb="2">
      <t>セツビ</t>
    </rPh>
    <rPh sb="2" eb="4">
      <t>ゼンタイ</t>
    </rPh>
    <rPh sb="5" eb="8">
      <t>コテイヒ</t>
    </rPh>
    <phoneticPr fontId="4"/>
  </si>
  <si>
    <t>その設備・機器の想定使用期間が制度適用期間を跨ぐ場合は、制度適用期間に含まれる期間の比率で按分した金額のみに限定すること。</t>
    <phoneticPr fontId="4"/>
  </si>
  <si>
    <t>また、当該按分が合理的に行われていることの根拠をお示しください。</t>
    <rPh sb="3" eb="5">
      <t>トウガイ</t>
    </rPh>
    <rPh sb="5" eb="7">
      <t>アンブン</t>
    </rPh>
    <rPh sb="8" eb="11">
      <t>ゴウリテキ</t>
    </rPh>
    <rPh sb="12" eb="13">
      <t>オコナ</t>
    </rPh>
    <rPh sb="21" eb="23">
      <t>コンキョ</t>
    </rPh>
    <rPh sb="25" eb="26">
      <t>シメ</t>
    </rPh>
    <phoneticPr fontId="4"/>
  </si>
  <si>
    <t>応札価格に算入する
固定費
（E=D×B/(A+B)）</t>
    <rPh sb="0" eb="2">
      <t>オウサツ</t>
    </rPh>
    <rPh sb="2" eb="4">
      <t>カカク</t>
    </rPh>
    <rPh sb="5" eb="7">
      <t>サンニュウ</t>
    </rPh>
    <rPh sb="10" eb="13">
      <t>コテイヒ</t>
    </rPh>
    <phoneticPr fontId="4"/>
  </si>
  <si>
    <t>応札年度</t>
    <rPh sb="0" eb="2">
      <t>オウサツ</t>
    </rPh>
    <rPh sb="2" eb="4">
      <t>ネンド</t>
    </rPh>
    <phoneticPr fontId="4"/>
  </si>
  <si>
    <t>応札年度（０年度）に発生する金額</t>
    <rPh sb="0" eb="2">
      <t>オウサツ</t>
    </rPh>
    <rPh sb="2" eb="4">
      <t>ネンド</t>
    </rPh>
    <rPh sb="6" eb="8">
      <t>ネンド</t>
    </rPh>
    <rPh sb="10" eb="12">
      <t>ハッセイ</t>
    </rPh>
    <rPh sb="14" eb="16">
      <t>キンガク</t>
    </rPh>
    <phoneticPr fontId="9"/>
  </si>
  <si>
    <t>応札価格に加味した補助金があれば、その内容及び補助金の受領額を根拠資料とともに、ご教示ください。</t>
    <rPh sb="0" eb="2">
      <t>オウサツ</t>
    </rPh>
    <rPh sb="2" eb="4">
      <t>カカク</t>
    </rPh>
    <rPh sb="5" eb="7">
      <t>カミ</t>
    </rPh>
    <rPh sb="9" eb="12">
      <t>ホジョキン</t>
    </rPh>
    <rPh sb="19" eb="21">
      <t>ナイヨウ</t>
    </rPh>
    <rPh sb="21" eb="22">
      <t>オヨ</t>
    </rPh>
    <rPh sb="23" eb="26">
      <t>ホジョキン</t>
    </rPh>
    <rPh sb="27" eb="29">
      <t>ジュリョウ</t>
    </rPh>
    <rPh sb="29" eb="30">
      <t>ガク</t>
    </rPh>
    <rPh sb="31" eb="33">
      <t>コンキョ</t>
    </rPh>
    <rPh sb="33" eb="35">
      <t>シリョウ</t>
    </rPh>
    <rPh sb="41" eb="43">
      <t>キョウジ</t>
    </rPh>
    <phoneticPr fontId="9"/>
  </si>
  <si>
    <t>ステータス（確定or未確定）</t>
    <rPh sb="6" eb="8">
      <t>カクテイ</t>
    </rPh>
    <rPh sb="10" eb="13">
      <t>ミカクテイ</t>
    </rPh>
    <phoneticPr fontId="9"/>
  </si>
  <si>
    <t>最新の工事費負担金の見積時期・見積額およびその根拠証憑について、ご準備ください。</t>
    <rPh sb="0" eb="2">
      <t>サイシン</t>
    </rPh>
    <rPh sb="3" eb="5">
      <t>コウジ</t>
    </rPh>
    <rPh sb="5" eb="6">
      <t>ヒ</t>
    </rPh>
    <rPh sb="6" eb="9">
      <t>フタンキン</t>
    </rPh>
    <rPh sb="10" eb="12">
      <t>ミツモ</t>
    </rPh>
    <rPh sb="12" eb="14">
      <t>ジキ</t>
    </rPh>
    <rPh sb="15" eb="17">
      <t>ミツモリ</t>
    </rPh>
    <rPh sb="17" eb="18">
      <t>ガク</t>
    </rPh>
    <rPh sb="23" eb="27">
      <t>コンキョショウヒョウ</t>
    </rPh>
    <rPh sb="33" eb="35">
      <t>ジュンビ</t>
    </rPh>
    <phoneticPr fontId="9"/>
  </si>
  <si>
    <t>見積に使用する、将来計画について、経営層レベルで承認が実施されているものでしょうか。</t>
    <rPh sb="0" eb="2">
      <t>ミツモリ</t>
    </rPh>
    <rPh sb="3" eb="5">
      <t>シヨウ</t>
    </rPh>
    <rPh sb="8" eb="10">
      <t>ショウライ</t>
    </rPh>
    <rPh sb="10" eb="12">
      <t>ケイカク</t>
    </rPh>
    <phoneticPr fontId="9"/>
  </si>
  <si>
    <t>建設費の諸元内容について、金額及び支出時期をご教示ください。また、見積にあたって参照したプラントがあれば、当該プラントの情報およびその妥当性についてご教示ください。</t>
    <rPh sb="0" eb="2">
      <t>ケンセツ</t>
    </rPh>
    <rPh sb="2" eb="3">
      <t>ヒ</t>
    </rPh>
    <rPh sb="4" eb="6">
      <t>ショゲン</t>
    </rPh>
    <rPh sb="6" eb="8">
      <t>ナイヨウ</t>
    </rPh>
    <rPh sb="13" eb="15">
      <t>キンガク</t>
    </rPh>
    <rPh sb="15" eb="16">
      <t>オヨ</t>
    </rPh>
    <rPh sb="17" eb="19">
      <t>シシュツ</t>
    </rPh>
    <rPh sb="19" eb="21">
      <t>ジキ</t>
    </rPh>
    <rPh sb="23" eb="25">
      <t>キョウジ</t>
    </rPh>
    <rPh sb="33" eb="35">
      <t>ミツモリ</t>
    </rPh>
    <rPh sb="40" eb="42">
      <t>サンショウ</t>
    </rPh>
    <rPh sb="53" eb="55">
      <t>トウガイ</t>
    </rPh>
    <rPh sb="60" eb="62">
      <t>ジョウホウ</t>
    </rPh>
    <rPh sb="67" eb="70">
      <t>ダトウセイ</t>
    </rPh>
    <rPh sb="75" eb="77">
      <t>キョウジ</t>
    </rPh>
    <phoneticPr fontId="9"/>
  </si>
  <si>
    <t>⑥</t>
    <phoneticPr fontId="9"/>
  </si>
  <si>
    <t>⑦</t>
    <phoneticPr fontId="9"/>
  </si>
  <si>
    <t>⑧</t>
    <phoneticPr fontId="9"/>
  </si>
  <si>
    <t>工事内容</t>
    <rPh sb="0" eb="2">
      <t>コウジ</t>
    </rPh>
    <rPh sb="2" eb="4">
      <t>ナイヨウ</t>
    </rPh>
    <phoneticPr fontId="9"/>
  </si>
  <si>
    <t>経年改修費（修繕や設備の取替を行い、かつ、当該支出が資本的支出に該当するもの）については、建設費に含めることとした上で、その支出計画について、下記内訳および見積もり根拠をご教示ください。なお、全般③に関連し、毎年同額の発生でない場合には、当該年度の修繕費をご教示ください。</t>
    <rPh sb="0" eb="2">
      <t>ケイネン</t>
    </rPh>
    <rPh sb="2" eb="4">
      <t>カイシュウ</t>
    </rPh>
    <rPh sb="4" eb="5">
      <t>ヒ</t>
    </rPh>
    <rPh sb="45" eb="48">
      <t>ケンセツヒ</t>
    </rPh>
    <rPh sb="49" eb="50">
      <t>フク</t>
    </rPh>
    <rPh sb="57" eb="58">
      <t>ウエ</t>
    </rPh>
    <rPh sb="124" eb="127">
      <t>シュウゼンヒ</t>
    </rPh>
    <phoneticPr fontId="4"/>
  </si>
  <si>
    <t>応札価格の算定において、見積り金額から減額した金額があれば、当該内容（内訳ごとの減額であれば当該内訳）及び金額をご教示ください。なお、下記の当該内訳項目にて記載いただいても構いません。</t>
    <rPh sb="0" eb="2">
      <t>オウサツ</t>
    </rPh>
    <rPh sb="2" eb="4">
      <t>カカク</t>
    </rPh>
    <rPh sb="5" eb="7">
      <t>サンテイ</t>
    </rPh>
    <rPh sb="12" eb="14">
      <t>ミツ</t>
    </rPh>
    <rPh sb="15" eb="17">
      <t>キンガク</t>
    </rPh>
    <rPh sb="19" eb="21">
      <t>ゲンガク</t>
    </rPh>
    <rPh sb="23" eb="25">
      <t>キンガク</t>
    </rPh>
    <rPh sb="30" eb="32">
      <t>トウガイ</t>
    </rPh>
    <rPh sb="32" eb="34">
      <t>ナイヨウ</t>
    </rPh>
    <rPh sb="35" eb="37">
      <t>ウチワケ</t>
    </rPh>
    <rPh sb="40" eb="42">
      <t>ゲンガク</t>
    </rPh>
    <rPh sb="46" eb="48">
      <t>トウガイ</t>
    </rPh>
    <rPh sb="48" eb="50">
      <t>ウチワケ</t>
    </rPh>
    <rPh sb="51" eb="52">
      <t>オヨ</t>
    </rPh>
    <rPh sb="53" eb="55">
      <t>キンガク</t>
    </rPh>
    <rPh sb="57" eb="59">
      <t>キョウジ</t>
    </rPh>
    <rPh sb="67" eb="69">
      <t>カキ</t>
    </rPh>
    <rPh sb="70" eb="72">
      <t>トウガイ</t>
    </rPh>
    <rPh sb="72" eb="74">
      <t>ウチワケ</t>
    </rPh>
    <rPh sb="74" eb="76">
      <t>コウモク</t>
    </rPh>
    <rPh sb="78" eb="80">
      <t>キサイ</t>
    </rPh>
    <rPh sb="86" eb="87">
      <t>カマ</t>
    </rPh>
    <phoneticPr fontId="9"/>
  </si>
  <si>
    <t>制度適用期間の開始前に発生する運転維持費については、建設費に含めることとした上で、内訳をご教示ください。</t>
    <rPh sb="0" eb="2">
      <t>セイド</t>
    </rPh>
    <rPh sb="2" eb="6">
      <t>テキヨウキカン</t>
    </rPh>
    <rPh sb="7" eb="10">
      <t>カイシマエ</t>
    </rPh>
    <rPh sb="11" eb="13">
      <t>ハッセイ</t>
    </rPh>
    <rPh sb="15" eb="19">
      <t>ウンテンイジ</t>
    </rPh>
    <rPh sb="19" eb="20">
      <t>ヒ</t>
    </rPh>
    <rPh sb="26" eb="29">
      <t>ケンセツヒ</t>
    </rPh>
    <rPh sb="30" eb="31">
      <t>フク</t>
    </rPh>
    <rPh sb="38" eb="39">
      <t>ウエ</t>
    </rPh>
    <rPh sb="41" eb="43">
      <t>ウチワケ</t>
    </rPh>
    <rPh sb="45" eb="47">
      <t>キョウジ</t>
    </rPh>
    <phoneticPr fontId="9"/>
  </si>
  <si>
    <t>配分割合</t>
    <rPh sb="0" eb="2">
      <t>ハイブン</t>
    </rPh>
    <rPh sb="2" eb="4">
      <t>ワリアイ</t>
    </rPh>
    <phoneticPr fontId="9"/>
  </si>
  <si>
    <t>配分方法の説明</t>
    <rPh sb="0" eb="2">
      <t>ハイブン</t>
    </rPh>
    <rPh sb="2" eb="4">
      <t>ホウホウ</t>
    </rPh>
    <rPh sb="5" eb="7">
      <t>セツメイ</t>
    </rPh>
    <phoneticPr fontId="9"/>
  </si>
  <si>
    <t>蓄電池の充電の際の電力購入費について、応札時の想定では、基本料金と従量料金が１：４であるため。</t>
    <rPh sb="0" eb="3">
      <t>チクデンチ</t>
    </rPh>
    <rPh sb="4" eb="6">
      <t>ジュウデン</t>
    </rPh>
    <rPh sb="7" eb="8">
      <t>サイ</t>
    </rPh>
    <rPh sb="9" eb="11">
      <t>デンリョク</t>
    </rPh>
    <rPh sb="11" eb="14">
      <t>コウニュウヒ</t>
    </rPh>
    <rPh sb="19" eb="21">
      <t>オウサツ</t>
    </rPh>
    <rPh sb="21" eb="22">
      <t>ジ</t>
    </rPh>
    <rPh sb="23" eb="25">
      <t>ソウテイ</t>
    </rPh>
    <rPh sb="28" eb="30">
      <t>キホン</t>
    </rPh>
    <rPh sb="30" eb="32">
      <t>リョウキン</t>
    </rPh>
    <rPh sb="33" eb="35">
      <t>ジュウリョウ</t>
    </rPh>
    <rPh sb="35" eb="37">
      <t>リョウキン</t>
    </rPh>
    <phoneticPr fontId="4"/>
  </si>
  <si>
    <t>固定費：可変費＝1:4</t>
    <rPh sb="0" eb="1">
      <t>コテイヒ</t>
    </rPh>
    <rPh sb="3" eb="6">
      <t>カヘンヒ</t>
    </rPh>
    <phoneticPr fontId="4"/>
  </si>
  <si>
    <t>固定費：可変費＝1:1</t>
    <rPh sb="0" eb="2">
      <t>コテイヒ</t>
    </rPh>
    <rPh sb="3" eb="6">
      <t>カヘンヒ</t>
    </rPh>
    <phoneticPr fontId="4"/>
  </si>
  <si>
    <t>消耗品費は、固定的に発生するものと、発電量に応じて可変的に発生するものがあり、過去実績に照らせばおよそ１：１で発生しているため。</t>
    <rPh sb="0" eb="3">
      <t>ショウモウヒン</t>
    </rPh>
    <rPh sb="3" eb="4">
      <t>ヒ</t>
    </rPh>
    <rPh sb="6" eb="9">
      <t>コテイテキ</t>
    </rPh>
    <rPh sb="10" eb="12">
      <t>ハッセイ</t>
    </rPh>
    <rPh sb="18" eb="21">
      <t>ハツデンリョウ</t>
    </rPh>
    <rPh sb="22" eb="23">
      <t>オウ</t>
    </rPh>
    <rPh sb="25" eb="28">
      <t>カヘンテキ</t>
    </rPh>
    <rPh sb="29" eb="31">
      <t>ハッセイ</t>
    </rPh>
    <rPh sb="39" eb="41">
      <t>カコ</t>
    </rPh>
    <rPh sb="41" eb="43">
      <t>ジッセキ</t>
    </rPh>
    <rPh sb="44" eb="45">
      <t>テ</t>
    </rPh>
    <rPh sb="55" eb="57">
      <t>ハッセイ</t>
    </rPh>
    <phoneticPr fontId="4"/>
  </si>
  <si>
    <t>⑨</t>
    <phoneticPr fontId="9"/>
  </si>
  <si>
    <t>⑦過去実績について、通常分・定期点検分以外で、その他(イレギュラー)な修繕があった場合は内容・金額をご教示ください。</t>
    <rPh sb="1" eb="3">
      <t>カコ</t>
    </rPh>
    <rPh sb="2" eb="3">
      <t>キョ</t>
    </rPh>
    <rPh sb="3" eb="5">
      <t>ジッセキ</t>
    </rPh>
    <rPh sb="10" eb="12">
      <t>ツウジョウ</t>
    </rPh>
    <rPh sb="12" eb="13">
      <t>ブン</t>
    </rPh>
    <rPh sb="14" eb="16">
      <t>テイキ</t>
    </rPh>
    <rPh sb="16" eb="18">
      <t>テンケン</t>
    </rPh>
    <rPh sb="18" eb="19">
      <t>ブン</t>
    </rPh>
    <rPh sb="19" eb="21">
      <t>イガイ</t>
    </rPh>
    <rPh sb="25" eb="26">
      <t>ホカ</t>
    </rPh>
    <rPh sb="35" eb="37">
      <t>シュウゼン</t>
    </rPh>
    <rPh sb="41" eb="43">
      <t>バアイ</t>
    </rPh>
    <rPh sb="44" eb="46">
      <t>ナイヨウ</t>
    </rPh>
    <rPh sb="47" eb="49">
      <t>キンガク</t>
    </rPh>
    <rPh sb="51" eb="53">
      <t>キョウジ</t>
    </rPh>
    <phoneticPr fontId="9"/>
  </si>
  <si>
    <t>使用を継続する設備の残存簿価（制度適用期間の想定開始年度の期首残高）について、内訳およびその根拠をご教示ください。</t>
    <rPh sb="0" eb="2">
      <t>シヨウ</t>
    </rPh>
    <rPh sb="3" eb="5">
      <t>ケイゾク</t>
    </rPh>
    <rPh sb="7" eb="9">
      <t>セツビ</t>
    </rPh>
    <rPh sb="10" eb="12">
      <t>ザンゾン</t>
    </rPh>
    <rPh sb="12" eb="14">
      <t>ボカ</t>
    </rPh>
    <rPh sb="15" eb="17">
      <t>セイド</t>
    </rPh>
    <rPh sb="17" eb="19">
      <t>テキヨウ</t>
    </rPh>
    <rPh sb="19" eb="21">
      <t>キカン</t>
    </rPh>
    <rPh sb="22" eb="24">
      <t>ソウテイ</t>
    </rPh>
    <rPh sb="24" eb="26">
      <t>カイシ</t>
    </rPh>
    <rPh sb="26" eb="28">
      <t>ネンド</t>
    </rPh>
    <rPh sb="29" eb="31">
      <t>キシュ</t>
    </rPh>
    <rPh sb="31" eb="33">
      <t>ザンダカ</t>
    </rPh>
    <rPh sb="39" eb="41">
      <t>ウチワケ</t>
    </rPh>
    <rPh sb="46" eb="48">
      <t>コンキョ</t>
    </rPh>
    <rPh sb="50" eb="52">
      <t>キョウジ</t>
    </rPh>
    <phoneticPr fontId="9"/>
  </si>
  <si>
    <t>設備</t>
    <rPh sb="0" eb="2">
      <t>セツビ</t>
    </rPh>
    <phoneticPr fontId="9"/>
  </si>
  <si>
    <t>簿価</t>
    <rPh sb="0" eb="2">
      <t>ボカ</t>
    </rPh>
    <phoneticPr fontId="9"/>
  </si>
  <si>
    <t>予備費の算定根拠についてご教示ください。</t>
    <rPh sb="0" eb="3">
      <t>ヨビヒ</t>
    </rPh>
    <rPh sb="4" eb="6">
      <t>サンテイ</t>
    </rPh>
    <rPh sb="6" eb="8">
      <t>コンキョ</t>
    </rPh>
    <rPh sb="13" eb="15">
      <t>キョウジ</t>
    </rPh>
    <phoneticPr fontId="4"/>
  </si>
  <si>
    <t>※以下の項目については、予備費10％を織り込むことを認めない。</t>
    <rPh sb="1" eb="3">
      <t>イカ</t>
    </rPh>
    <rPh sb="4" eb="6">
      <t>コウモク</t>
    </rPh>
    <rPh sb="12" eb="15">
      <t>ヨビヒ</t>
    </rPh>
    <rPh sb="19" eb="20">
      <t>オ</t>
    </rPh>
    <rPh sb="21" eb="22">
      <t>コ</t>
    </rPh>
    <rPh sb="26" eb="27">
      <t>ミト</t>
    </rPh>
    <phoneticPr fontId="4"/>
  </si>
  <si>
    <t>・応札時点で既に支出した資本費</t>
    <rPh sb="1" eb="3">
      <t>オウサツ</t>
    </rPh>
    <rPh sb="3" eb="5">
      <t>ジテン</t>
    </rPh>
    <rPh sb="6" eb="7">
      <t>スデ</t>
    </rPh>
    <rPh sb="8" eb="10">
      <t>シシュツ</t>
    </rPh>
    <rPh sb="12" eb="15">
      <t>シホンヒ</t>
    </rPh>
    <phoneticPr fontId="4"/>
  </si>
  <si>
    <t>・残存簿価</t>
    <rPh sb="1" eb="3">
      <t>ザンゾン</t>
    </rPh>
    <rPh sb="3" eb="5">
      <t>ボカ</t>
    </rPh>
    <phoneticPr fontId="4"/>
  </si>
  <si>
    <t>金額</t>
    <rPh sb="0" eb="2">
      <t>キンガク</t>
    </rPh>
    <phoneticPr fontId="9"/>
  </si>
  <si>
    <t>⑩</t>
    <phoneticPr fontId="4"/>
  </si>
  <si>
    <t>合計額</t>
    <rPh sb="0" eb="3">
      <t>ゴウケイガク</t>
    </rPh>
    <phoneticPr fontId="9"/>
  </si>
  <si>
    <t>合計</t>
    <rPh sb="0" eb="2">
      <t>ゴウケイ</t>
    </rPh>
    <phoneticPr fontId="9"/>
  </si>
  <si>
    <t>※リプレース案件は、新たな新規投資によって追加的に発生するものとは言えない費用（従前から保有していた土地の固定資産税など）を建設費に算入できない。</t>
    <rPh sb="6" eb="8">
      <t>アンケン</t>
    </rPh>
    <rPh sb="10" eb="11">
      <t>アラ</t>
    </rPh>
    <rPh sb="13" eb="15">
      <t>シンキ</t>
    </rPh>
    <rPh sb="15" eb="17">
      <t>トウシ</t>
    </rPh>
    <rPh sb="21" eb="23">
      <t>ツイカ</t>
    </rPh>
    <rPh sb="23" eb="24">
      <t>テキ</t>
    </rPh>
    <rPh sb="25" eb="27">
      <t>ハッセイ</t>
    </rPh>
    <rPh sb="33" eb="34">
      <t>イ</t>
    </rPh>
    <rPh sb="37" eb="39">
      <t>ヒヨウ</t>
    </rPh>
    <rPh sb="40" eb="42">
      <t>ジュウゼン</t>
    </rPh>
    <rPh sb="44" eb="46">
      <t>ホユウ</t>
    </rPh>
    <rPh sb="50" eb="52">
      <t>トチ</t>
    </rPh>
    <rPh sb="53" eb="55">
      <t>コテイ</t>
    </rPh>
    <rPh sb="55" eb="58">
      <t>シサンゼイ</t>
    </rPh>
    <phoneticPr fontId="9"/>
  </si>
  <si>
    <t>応札年度以降発生する金額</t>
    <rPh sb="0" eb="2">
      <t>オウサツ</t>
    </rPh>
    <rPh sb="2" eb="4">
      <t>ネンド</t>
    </rPh>
    <rPh sb="4" eb="6">
      <t>イコウ</t>
    </rPh>
    <rPh sb="6" eb="8">
      <t>ハッセイ</t>
    </rPh>
    <rPh sb="10" eb="12">
      <t>キンガク</t>
    </rPh>
    <phoneticPr fontId="9"/>
  </si>
  <si>
    <t>建設費②（建設費）</t>
    <rPh sb="0" eb="3">
      <t>ケンセツヒ</t>
    </rPh>
    <rPh sb="5" eb="8">
      <t>ケンセツヒ</t>
    </rPh>
    <phoneticPr fontId="4"/>
  </si>
  <si>
    <t>建設費④（運転維持費）</t>
    <rPh sb="0" eb="3">
      <t>ケンセツヒ</t>
    </rPh>
    <rPh sb="5" eb="7">
      <t>ウンテン</t>
    </rPh>
    <rPh sb="7" eb="10">
      <t>イジヒ</t>
    </rPh>
    <phoneticPr fontId="4"/>
  </si>
  <si>
    <t>建設費⑥（経年改修費）</t>
    <rPh sb="0" eb="3">
      <t>ケンセツヒ</t>
    </rPh>
    <rPh sb="5" eb="7">
      <t>ケイネン</t>
    </rPh>
    <rPh sb="7" eb="10">
      <t>カイシュウヒ</t>
    </rPh>
    <phoneticPr fontId="4"/>
  </si>
  <si>
    <t>予備費（10％が上限）</t>
    <rPh sb="0" eb="3">
      <t>ヨビヒ</t>
    </rPh>
    <rPh sb="8" eb="10">
      <t>ジョウゲン</t>
    </rPh>
    <phoneticPr fontId="4"/>
  </si>
  <si>
    <t>応札の前年度以前に発生した過去実績額</t>
    <rPh sb="0" eb="2">
      <t>オウサツ</t>
    </rPh>
    <rPh sb="3" eb="6">
      <t>ゼンネンド</t>
    </rPh>
    <rPh sb="6" eb="8">
      <t>イゼン</t>
    </rPh>
    <rPh sb="9" eb="11">
      <t>ハッセイ</t>
    </rPh>
    <rPh sb="13" eb="15">
      <t>カコ</t>
    </rPh>
    <rPh sb="15" eb="17">
      <t>ジッセキ</t>
    </rPh>
    <rPh sb="17" eb="18">
      <t>ガク</t>
    </rPh>
    <phoneticPr fontId="9"/>
  </si>
  <si>
    <t>電源等の名称</t>
    <rPh sb="0" eb="2">
      <t>デンゲン</t>
    </rPh>
    <rPh sb="2" eb="3">
      <t>トウ</t>
    </rPh>
    <rPh sb="4" eb="6">
      <t>メイショウ</t>
    </rPh>
    <phoneticPr fontId="4"/>
  </si>
  <si>
    <t>電源種別</t>
    <rPh sb="0" eb="2">
      <t>デンゲン</t>
    </rPh>
    <rPh sb="2" eb="4">
      <t>シュベツ</t>
    </rPh>
    <phoneticPr fontId="4"/>
  </si>
  <si>
    <t>設備容量（発電端）</t>
    <rPh sb="0" eb="2">
      <t>セツビ</t>
    </rPh>
    <rPh sb="2" eb="4">
      <t>ヨウリョウ</t>
    </rPh>
    <rPh sb="5" eb="7">
      <t>ハツデン</t>
    </rPh>
    <rPh sb="7" eb="8">
      <t>タン</t>
    </rPh>
    <phoneticPr fontId="4"/>
  </si>
  <si>
    <t>設備容量（送電端）（B)</t>
    <rPh sb="0" eb="2">
      <t>セツビ</t>
    </rPh>
    <rPh sb="2" eb="4">
      <t>ヨウリョウ</t>
    </rPh>
    <rPh sb="5" eb="7">
      <t>ソウデン</t>
    </rPh>
    <rPh sb="7" eb="8">
      <t>タン</t>
    </rPh>
    <phoneticPr fontId="4"/>
  </si>
  <si>
    <t>電源を建設するための工事に係る契約状況について、ご教示ください。</t>
    <rPh sb="0" eb="2">
      <t>デンゲン</t>
    </rPh>
    <rPh sb="3" eb="5">
      <t>ケンセツ</t>
    </rPh>
    <rPh sb="10" eb="12">
      <t>コウジ</t>
    </rPh>
    <rPh sb="13" eb="14">
      <t>カカ</t>
    </rPh>
    <rPh sb="15" eb="17">
      <t>ケイヤク</t>
    </rPh>
    <rPh sb="17" eb="19">
      <t>ジョウキョウ</t>
    </rPh>
    <rPh sb="25" eb="27">
      <t>キョウジ</t>
    </rPh>
    <phoneticPr fontId="9"/>
  </si>
  <si>
    <t>工事総額</t>
    <rPh sb="0" eb="2">
      <t>コウジ</t>
    </rPh>
    <rPh sb="2" eb="4">
      <t>ソウガク</t>
    </rPh>
    <phoneticPr fontId="4"/>
  </si>
  <si>
    <t>特命発注とした理由</t>
    <rPh sb="0" eb="2">
      <t>トクメイ</t>
    </rPh>
    <rPh sb="2" eb="4">
      <t>ハッチュウ</t>
    </rPh>
    <rPh sb="7" eb="9">
      <t>リユウ</t>
    </rPh>
    <phoneticPr fontId="4"/>
  </si>
  <si>
    <t>既契約</t>
    <rPh sb="0" eb="3">
      <t>キケイヤク</t>
    </rPh>
    <phoneticPr fontId="9"/>
  </si>
  <si>
    <t>未契約</t>
    <rPh sb="0" eb="3">
      <t>ミケイヤク</t>
    </rPh>
    <phoneticPr fontId="4"/>
  </si>
  <si>
    <t>既契約</t>
    <rPh sb="0" eb="3">
      <t>キケイヤク</t>
    </rPh>
    <phoneticPr fontId="4"/>
  </si>
  <si>
    <t>競争入札</t>
    <rPh sb="0" eb="2">
      <t>キョウソウ</t>
    </rPh>
    <rPh sb="2" eb="4">
      <t>ニュウサツ</t>
    </rPh>
    <phoneticPr fontId="4"/>
  </si>
  <si>
    <t>相見積もり</t>
    <rPh sb="0" eb="3">
      <t>アイミツ</t>
    </rPh>
    <phoneticPr fontId="4"/>
  </si>
  <si>
    <t>特命発注</t>
    <rPh sb="0" eb="4">
      <t>トクメイハッチュウ</t>
    </rPh>
    <phoneticPr fontId="4"/>
  </si>
  <si>
    <t>（記載例）主要機器設置工事</t>
    <rPh sb="1" eb="4">
      <t>キサイレイ</t>
    </rPh>
    <rPh sb="9" eb="11">
      <t>セッチ</t>
    </rPh>
    <rPh sb="11" eb="13">
      <t>コウジ</t>
    </rPh>
    <phoneticPr fontId="4"/>
  </si>
  <si>
    <t>製造メーカー1社の事業撤退により、発注先が1社となったため。</t>
    <phoneticPr fontId="4"/>
  </si>
  <si>
    <t>特殊な●●を製造できるメーカーは、１社のみのため。</t>
    <phoneticPr fontId="4"/>
  </si>
  <si>
    <t>制度適用期間の開始前に発生する運転維持費に係る契約状況ついて、ご教示ください。</t>
    <rPh sb="0" eb="2">
      <t>セイド</t>
    </rPh>
    <rPh sb="2" eb="6">
      <t>テキヨウキカン</t>
    </rPh>
    <rPh sb="7" eb="10">
      <t>カイシマエ</t>
    </rPh>
    <rPh sb="11" eb="13">
      <t>ハッセイ</t>
    </rPh>
    <rPh sb="15" eb="19">
      <t>ウンテンイジ</t>
    </rPh>
    <rPh sb="19" eb="20">
      <t>ヒ</t>
    </rPh>
    <rPh sb="21" eb="22">
      <t>カカ</t>
    </rPh>
    <rPh sb="23" eb="25">
      <t>ケイヤク</t>
    </rPh>
    <rPh sb="25" eb="27">
      <t>ジョウキョウ</t>
    </rPh>
    <rPh sb="32" eb="34">
      <t>キョウジ</t>
    </rPh>
    <phoneticPr fontId="9"/>
  </si>
  <si>
    <t>費用総額</t>
    <rPh sb="0" eb="2">
      <t>ヒヨウ</t>
    </rPh>
    <rPh sb="2" eb="4">
      <t>ソウガク</t>
    </rPh>
    <phoneticPr fontId="4"/>
  </si>
  <si>
    <t>（記載例）人件費</t>
    <rPh sb="1" eb="4">
      <t>キサイレイ</t>
    </rPh>
    <rPh sb="5" eb="8">
      <t>ジンケンヒ</t>
    </rPh>
    <phoneticPr fontId="9"/>
  </si>
  <si>
    <t>経年改修費に係る契約状況について、ご教示ください。</t>
    <rPh sb="0" eb="2">
      <t>ケイネン</t>
    </rPh>
    <rPh sb="2" eb="4">
      <t>カイシュウ</t>
    </rPh>
    <rPh sb="4" eb="5">
      <t>ヒ</t>
    </rPh>
    <rPh sb="6" eb="7">
      <t>カカ</t>
    </rPh>
    <rPh sb="8" eb="10">
      <t>ケイヤク</t>
    </rPh>
    <rPh sb="10" eb="12">
      <t>ジョウキョウ</t>
    </rPh>
    <phoneticPr fontId="4"/>
  </si>
  <si>
    <t>（記載例）タービン更新工事</t>
    <rPh sb="1" eb="4">
      <t>キサイレイ</t>
    </rPh>
    <phoneticPr fontId="9"/>
  </si>
  <si>
    <t>既設装置との接続が必須であるため、既設製造メーカーへ発注するため。</t>
    <phoneticPr fontId="4"/>
  </si>
  <si>
    <t>建設費合計</t>
    <rPh sb="0" eb="3">
      <t>ケンセツヒ</t>
    </rPh>
    <rPh sb="3" eb="5">
      <t>ゴウケイ</t>
    </rPh>
    <phoneticPr fontId="4"/>
  </si>
  <si>
    <t>修繕費に係る契約状況について、ご教示ください。</t>
    <rPh sb="0" eb="3">
      <t>シュウゼンヒ</t>
    </rPh>
    <rPh sb="4" eb="5">
      <t>カカ</t>
    </rPh>
    <rPh sb="6" eb="10">
      <t>ケイヤクジョウキョウ</t>
    </rPh>
    <phoneticPr fontId="4"/>
  </si>
  <si>
    <t>稼働するための工事内容</t>
    <phoneticPr fontId="4"/>
  </si>
  <si>
    <t>－</t>
    <phoneticPr fontId="4"/>
  </si>
  <si>
    <t>その他コストに係る契約状況について、ご教示ください。</t>
    <rPh sb="2" eb="3">
      <t>タ</t>
    </rPh>
    <rPh sb="7" eb="8">
      <t>カカ</t>
    </rPh>
    <rPh sb="9" eb="13">
      <t>ケイヤクジョウキョウ</t>
    </rPh>
    <phoneticPr fontId="4"/>
  </si>
  <si>
    <t>※事前質問シートの建設費②の建設工事内容とそろえて記載してください。</t>
    <rPh sb="1" eb="3">
      <t>ジゼン</t>
    </rPh>
    <rPh sb="3" eb="5">
      <t>シツモン</t>
    </rPh>
    <rPh sb="9" eb="12">
      <t>ケンセツヒ</t>
    </rPh>
    <rPh sb="14" eb="16">
      <t>ケンセツ</t>
    </rPh>
    <rPh sb="16" eb="18">
      <t>コウジ</t>
    </rPh>
    <rPh sb="18" eb="20">
      <t>ナイヨウ</t>
    </rPh>
    <rPh sb="25" eb="27">
      <t>キサイ</t>
    </rPh>
    <phoneticPr fontId="4"/>
  </si>
  <si>
    <t>※事前質問シートの建設費④の運転維持の内容とそろえて記載してください。</t>
    <rPh sb="1" eb="5">
      <t>ジゼンシツモン</t>
    </rPh>
    <rPh sb="9" eb="12">
      <t>ケンセツヒ</t>
    </rPh>
    <rPh sb="14" eb="16">
      <t>ウンテン</t>
    </rPh>
    <rPh sb="16" eb="18">
      <t>イジ</t>
    </rPh>
    <rPh sb="19" eb="21">
      <t>ナイヨウ</t>
    </rPh>
    <rPh sb="26" eb="28">
      <t>キサイ</t>
    </rPh>
    <phoneticPr fontId="4"/>
  </si>
  <si>
    <t>※事前質問シートの建設費⑥の工事内容とそろえて記載してください。</t>
    <rPh sb="1" eb="5">
      <t>ジゼンシツモン</t>
    </rPh>
    <rPh sb="9" eb="12">
      <t>ケンセツヒ</t>
    </rPh>
    <rPh sb="14" eb="16">
      <t>コウジ</t>
    </rPh>
    <rPh sb="16" eb="18">
      <t>ナイヨウ</t>
    </rPh>
    <rPh sb="23" eb="25">
      <t>キサイ</t>
    </rPh>
    <phoneticPr fontId="4"/>
  </si>
  <si>
    <t>※事前質問シートの修繕費①の建設工事内容とそろえて記載してください。</t>
    <rPh sb="1" eb="5">
      <t>ジゼンシツモン</t>
    </rPh>
    <rPh sb="9" eb="12">
      <t>シュウゼンヒ</t>
    </rPh>
    <rPh sb="14" eb="16">
      <t>ケンセツ</t>
    </rPh>
    <rPh sb="16" eb="18">
      <t>コウジ</t>
    </rPh>
    <rPh sb="18" eb="20">
      <t>ナイヨウ</t>
    </rPh>
    <rPh sb="25" eb="27">
      <t>キサイ</t>
    </rPh>
    <phoneticPr fontId="4"/>
  </si>
  <si>
    <t>※事前質問シートのその他コスト①の科目名とそろえて記載してください。</t>
    <rPh sb="1" eb="5">
      <t>ジゼンシツモン</t>
    </rPh>
    <rPh sb="11" eb="12">
      <t>タ</t>
    </rPh>
    <rPh sb="17" eb="20">
      <t>カモクメイ</t>
    </rPh>
    <rPh sb="25" eb="27">
      <t>キサイ</t>
    </rPh>
    <phoneticPr fontId="4"/>
  </si>
  <si>
    <t>エリア名</t>
    <rPh sb="3" eb="4">
      <t>メイ</t>
    </rPh>
    <phoneticPr fontId="4"/>
  </si>
  <si>
    <t>北海道</t>
    <rPh sb="0" eb="3">
      <t>ホッカイドウ</t>
    </rPh>
    <phoneticPr fontId="4"/>
  </si>
  <si>
    <t>東北</t>
    <rPh sb="0" eb="2">
      <t>トウホク</t>
    </rPh>
    <phoneticPr fontId="4"/>
  </si>
  <si>
    <t>東京</t>
    <rPh sb="0" eb="2">
      <t>トウキョウ</t>
    </rPh>
    <phoneticPr fontId="4"/>
  </si>
  <si>
    <t>中部</t>
    <rPh sb="0" eb="2">
      <t>チュウブ</t>
    </rPh>
    <phoneticPr fontId="4"/>
  </si>
  <si>
    <t>北陸</t>
    <rPh sb="0" eb="2">
      <t>ホクリク</t>
    </rPh>
    <phoneticPr fontId="4"/>
  </si>
  <si>
    <t>関西</t>
    <rPh sb="0" eb="2">
      <t>カンサイ</t>
    </rPh>
    <phoneticPr fontId="4"/>
  </si>
  <si>
    <t>中国</t>
    <rPh sb="0" eb="2">
      <t>チュウゴク</t>
    </rPh>
    <phoneticPr fontId="4"/>
  </si>
  <si>
    <t>四国</t>
    <rPh sb="0" eb="2">
      <t>シコク</t>
    </rPh>
    <phoneticPr fontId="4"/>
  </si>
  <si>
    <t>九州</t>
    <rPh sb="0" eb="2">
      <t>キュウシュウ</t>
    </rPh>
    <phoneticPr fontId="4"/>
  </si>
  <si>
    <t>同時落札条件の有無</t>
    <rPh sb="0" eb="4">
      <t>ドウジラクサツ</t>
    </rPh>
    <rPh sb="4" eb="6">
      <t>ジョウケン</t>
    </rPh>
    <rPh sb="7" eb="9">
      <t>ウム</t>
    </rPh>
    <phoneticPr fontId="4"/>
  </si>
  <si>
    <t>同時落札条件</t>
    <rPh sb="0" eb="2">
      <t>ドウジ</t>
    </rPh>
    <rPh sb="2" eb="4">
      <t>ラクサツ</t>
    </rPh>
    <rPh sb="4" eb="6">
      <t>ジョウケン</t>
    </rPh>
    <phoneticPr fontId="4"/>
  </si>
  <si>
    <t>有</t>
    <rPh sb="0" eb="1">
      <t>アリ</t>
    </rPh>
    <phoneticPr fontId="4"/>
  </si>
  <si>
    <t>無</t>
    <rPh sb="0" eb="1">
      <t>ム</t>
    </rPh>
    <phoneticPr fontId="4"/>
  </si>
  <si>
    <r>
      <t>自家消費等</t>
    </r>
    <r>
      <rPr>
        <vertAlign val="superscript"/>
        <sz val="10"/>
        <rFont val="Meiryo UI"/>
        <family val="3"/>
        <charset val="128"/>
      </rPr>
      <t>※2</t>
    </r>
    <r>
      <rPr>
        <sz val="10"/>
        <rFont val="Meiryo UI"/>
        <family val="3"/>
        <charset val="128"/>
      </rPr>
      <t>に供する容量（A)</t>
    </r>
    <rPh sb="0" eb="2">
      <t>ジカ</t>
    </rPh>
    <rPh sb="2" eb="4">
      <t>ショウヒ</t>
    </rPh>
    <rPh sb="4" eb="5">
      <t>トウ</t>
    </rPh>
    <rPh sb="8" eb="9">
      <t>キョウ</t>
    </rPh>
    <rPh sb="11" eb="13">
      <t>ヨウリョウ</t>
    </rPh>
    <phoneticPr fontId="4"/>
  </si>
  <si>
    <t>科目名</t>
    <rPh sb="0" eb="3">
      <t>カモクメイ</t>
    </rPh>
    <phoneticPr fontId="4"/>
  </si>
  <si>
    <t>※1　同時落札電源が有の場合に記載。同時落札電源IDは頭文字”D”＋連番9桁。</t>
    <rPh sb="3" eb="7">
      <t>ドウジラクサツ</t>
    </rPh>
    <rPh sb="7" eb="9">
      <t>デンゲン</t>
    </rPh>
    <rPh sb="10" eb="11">
      <t>アリ</t>
    </rPh>
    <rPh sb="12" eb="14">
      <t>バアイ</t>
    </rPh>
    <rPh sb="15" eb="17">
      <t>キサイ</t>
    </rPh>
    <phoneticPr fontId="4"/>
  </si>
  <si>
    <t>所内消費に供出する容量（Trロス分を含む）</t>
    <rPh sb="0" eb="2">
      <t>ショナイ</t>
    </rPh>
    <rPh sb="2" eb="4">
      <t>ショウヒ</t>
    </rPh>
    <rPh sb="5" eb="7">
      <t>キョウシュツ</t>
    </rPh>
    <rPh sb="9" eb="11">
      <t>ヨウリョウ</t>
    </rPh>
    <rPh sb="16" eb="17">
      <t>ブン</t>
    </rPh>
    <rPh sb="18" eb="19">
      <t>フク</t>
    </rPh>
    <phoneticPr fontId="4"/>
  </si>
  <si>
    <t>※2　「自家消費（ベース分・変動分）」・「自己託送」・「特定供給」・「特定送配電事業者の利用」・「FIT/FIP適用」</t>
    <rPh sb="4" eb="6">
      <t>ジカ</t>
    </rPh>
    <rPh sb="6" eb="8">
      <t>ショウヒ</t>
    </rPh>
    <rPh sb="12" eb="13">
      <t>ブン</t>
    </rPh>
    <rPh sb="14" eb="17">
      <t>ヘンドウブン</t>
    </rPh>
    <rPh sb="21" eb="23">
      <t>ジコ</t>
    </rPh>
    <rPh sb="23" eb="25">
      <t>タクソウ</t>
    </rPh>
    <rPh sb="28" eb="30">
      <t>トクテイ</t>
    </rPh>
    <rPh sb="30" eb="32">
      <t>キョウキュウ</t>
    </rPh>
    <rPh sb="35" eb="37">
      <t>トクテイ</t>
    </rPh>
    <rPh sb="37" eb="40">
      <t>ソウハイデン</t>
    </rPh>
    <rPh sb="40" eb="42">
      <t>ジギョウ</t>
    </rPh>
    <rPh sb="42" eb="43">
      <t>シャ</t>
    </rPh>
    <rPh sb="44" eb="46">
      <t>リヨウ</t>
    </rPh>
    <rPh sb="56" eb="58">
      <t>テキヨウ</t>
    </rPh>
    <phoneticPr fontId="4"/>
  </si>
  <si>
    <t>当該シートは、マクロ集計に活用するため、行、列の追加・削除は不可。</t>
    <rPh sb="0" eb="2">
      <t>トウガイ</t>
    </rPh>
    <rPh sb="10" eb="12">
      <t>シュウケイ</t>
    </rPh>
    <rPh sb="13" eb="15">
      <t>カツヨウ</t>
    </rPh>
    <rPh sb="20" eb="21">
      <t>ギョウ</t>
    </rPh>
    <rPh sb="22" eb="23">
      <t>レツ</t>
    </rPh>
    <rPh sb="24" eb="26">
      <t>ツイカ</t>
    </rPh>
    <rPh sb="27" eb="29">
      <t>サクジョ</t>
    </rPh>
    <rPh sb="30" eb="32">
      <t>フカ</t>
    </rPh>
    <phoneticPr fontId="4"/>
  </si>
  <si>
    <r>
      <t>同時落札電源ID</t>
    </r>
    <r>
      <rPr>
        <vertAlign val="superscript"/>
        <sz val="10"/>
        <rFont val="Meiryo UI"/>
        <family val="3"/>
        <charset val="128"/>
      </rPr>
      <t>※1</t>
    </r>
    <rPh sb="0" eb="4">
      <t>ドウジラクサツ</t>
    </rPh>
    <rPh sb="4" eb="6">
      <t>デンゲン</t>
    </rPh>
    <phoneticPr fontId="4"/>
  </si>
  <si>
    <t>自家消費、自己託送、特定供給、特定送配電事業者、FIT/FIPの利用に供される容量がある場合に、その根拠証憑をご教示ください。</t>
    <rPh sb="0" eb="4">
      <t>ジカショウヒ</t>
    </rPh>
    <rPh sb="5" eb="9">
      <t>ジコタクソウ</t>
    </rPh>
    <rPh sb="10" eb="14">
      <t>トクテイキョウキュウ</t>
    </rPh>
    <rPh sb="15" eb="23">
      <t>トクテイソウハイデンジギョウシャ</t>
    </rPh>
    <rPh sb="32" eb="34">
      <t>リヨウ</t>
    </rPh>
    <rPh sb="35" eb="36">
      <t>キョウ</t>
    </rPh>
    <rPh sb="39" eb="41">
      <t>ヨウリョウ</t>
    </rPh>
    <rPh sb="44" eb="46">
      <t>バアイ</t>
    </rPh>
    <rPh sb="50" eb="52">
      <t>コンキョ</t>
    </rPh>
    <rPh sb="52" eb="54">
      <t>ショウヒョウ</t>
    </rPh>
    <rPh sb="56" eb="58">
      <t>キョウジ</t>
    </rPh>
    <phoneticPr fontId="9"/>
  </si>
  <si>
    <t>予定価格
（相見積もりなし）</t>
    <rPh sb="0" eb="2">
      <t>ヨテイ</t>
    </rPh>
    <rPh sb="2" eb="4">
      <t>カカク</t>
    </rPh>
    <rPh sb="6" eb="9">
      <t>アイミツ</t>
    </rPh>
    <phoneticPr fontId="4"/>
  </si>
  <si>
    <t>特命発注を行う場合</t>
    <rPh sb="0" eb="2">
      <t>トクメイ</t>
    </rPh>
    <rPh sb="2" eb="4">
      <t>ハッチュウ</t>
    </rPh>
    <rPh sb="5" eb="6">
      <t>オコナ</t>
    </rPh>
    <rPh sb="7" eb="9">
      <t>バアイ</t>
    </rPh>
    <phoneticPr fontId="4"/>
  </si>
  <si>
    <t>予定価格
（相見積もり実施）</t>
    <rPh sb="0" eb="2">
      <t>ヨテイ</t>
    </rPh>
    <rPh sb="2" eb="4">
      <t>カカク</t>
    </rPh>
    <rPh sb="6" eb="9">
      <t>アイミツ</t>
    </rPh>
    <rPh sb="11" eb="13">
      <t>ジッシ</t>
    </rPh>
    <phoneticPr fontId="4"/>
  </si>
  <si>
    <t>D123456789</t>
    <phoneticPr fontId="4"/>
  </si>
  <si>
    <t>※なお、可変費の発生量を見積もることができないなど、固定費と可変費の比率が設定できない場合、その旨を記載してください。その場合、他市場収益の還付計算は、当該費用の実績額から、応札価格に含めた固定費を控除した金額を可変費として計上してください。</t>
    <rPh sb="4" eb="6">
      <t>カヘン</t>
    </rPh>
    <rPh sb="6" eb="7">
      <t>ヒ</t>
    </rPh>
    <rPh sb="8" eb="11">
      <t>ハッセイリョウ</t>
    </rPh>
    <rPh sb="12" eb="14">
      <t>ミツ</t>
    </rPh>
    <rPh sb="26" eb="29">
      <t>コテイヒ</t>
    </rPh>
    <rPh sb="30" eb="32">
      <t>カヘン</t>
    </rPh>
    <rPh sb="32" eb="33">
      <t>ヒ</t>
    </rPh>
    <rPh sb="34" eb="36">
      <t>ヒリツ</t>
    </rPh>
    <rPh sb="37" eb="39">
      <t>セッテイ</t>
    </rPh>
    <rPh sb="43" eb="45">
      <t>バアイ</t>
    </rPh>
    <rPh sb="48" eb="49">
      <t>ムネ</t>
    </rPh>
    <rPh sb="50" eb="52">
      <t>キサイ</t>
    </rPh>
    <rPh sb="61" eb="63">
      <t>バアイ</t>
    </rPh>
    <rPh sb="64" eb="67">
      <t>タシジョウ</t>
    </rPh>
    <rPh sb="67" eb="69">
      <t>シュウエキ</t>
    </rPh>
    <rPh sb="70" eb="72">
      <t>カンプ</t>
    </rPh>
    <rPh sb="72" eb="74">
      <t>ケイサン</t>
    </rPh>
    <rPh sb="76" eb="78">
      <t>トウガイ</t>
    </rPh>
    <rPh sb="78" eb="80">
      <t>ヒヨウ</t>
    </rPh>
    <rPh sb="81" eb="84">
      <t>ジッセキガク</t>
    </rPh>
    <rPh sb="87" eb="89">
      <t>オウサツ</t>
    </rPh>
    <rPh sb="89" eb="91">
      <t>カカク</t>
    </rPh>
    <rPh sb="92" eb="93">
      <t>フク</t>
    </rPh>
    <rPh sb="95" eb="98">
      <t>コテイヒ</t>
    </rPh>
    <rPh sb="99" eb="101">
      <t>コウジョ</t>
    </rPh>
    <rPh sb="103" eb="105">
      <t>キンガク</t>
    </rPh>
    <rPh sb="106" eb="109">
      <t>カヘンヒ</t>
    </rPh>
    <rPh sb="112" eb="114">
      <t>ケイジョウ</t>
    </rPh>
    <phoneticPr fontId="4"/>
  </si>
  <si>
    <t>固定費：可変費＝0:1</t>
    <rPh sb="0" eb="1">
      <t>コテイヒ</t>
    </rPh>
    <rPh sb="3" eb="6">
      <t>カヘンヒ</t>
    </rPh>
    <phoneticPr fontId="4"/>
  </si>
  <si>
    <t>蓄電池のアグリゲーターへ支払う委託費は、利益の3％を支払う契約となっており、全額が可変費となるため。</t>
    <rPh sb="0" eb="3">
      <t>チクデンチ</t>
    </rPh>
    <rPh sb="12" eb="14">
      <t>シハラ</t>
    </rPh>
    <rPh sb="15" eb="18">
      <t>イタクヒ</t>
    </rPh>
    <rPh sb="20" eb="22">
      <t>リエキ</t>
    </rPh>
    <rPh sb="26" eb="28">
      <t>シハラ</t>
    </rPh>
    <rPh sb="29" eb="31">
      <t>ケイヤク</t>
    </rPh>
    <rPh sb="38" eb="40">
      <t>ゼンガク</t>
    </rPh>
    <rPh sb="41" eb="43">
      <t>カヘン</t>
    </rPh>
    <rPh sb="43" eb="44">
      <t>ヒ</t>
    </rPh>
    <phoneticPr fontId="4"/>
  </si>
  <si>
    <t>固定費：可変費＝1:0</t>
    <rPh sb="0" eb="1">
      <t>コテイヒ</t>
    </rPh>
    <rPh sb="3" eb="6">
      <t>カヘンヒ</t>
    </rPh>
    <phoneticPr fontId="4"/>
  </si>
  <si>
    <t>委託費用について、年間固定金額を支払う契約となっており、全額が固定費となるため。</t>
    <rPh sb="0" eb="2">
      <t>イタク</t>
    </rPh>
    <rPh sb="2" eb="4">
      <t>ヒヨウ</t>
    </rPh>
    <rPh sb="9" eb="11">
      <t>ネンカン</t>
    </rPh>
    <rPh sb="11" eb="13">
      <t>コテイ</t>
    </rPh>
    <rPh sb="13" eb="15">
      <t>キンガク</t>
    </rPh>
    <rPh sb="16" eb="18">
      <t>シハラ</t>
    </rPh>
    <rPh sb="19" eb="21">
      <t>ケイヤク</t>
    </rPh>
    <rPh sb="28" eb="30">
      <t>ゼンガク</t>
    </rPh>
    <rPh sb="31" eb="34">
      <t>コテイヒ</t>
    </rPh>
    <phoneticPr fontId="4"/>
  </si>
  <si>
    <t>固定費●●円、可変費は不明</t>
    <rPh sb="0" eb="1">
      <t>コテイヒ</t>
    </rPh>
    <rPh sb="5" eb="6">
      <t>エン</t>
    </rPh>
    <rPh sb="7" eb="9">
      <t>カヘン</t>
    </rPh>
    <rPh sb="9" eb="10">
      <t>ヒ</t>
    </rPh>
    <rPh sb="11" eb="13">
      <t>フメイ</t>
    </rPh>
    <phoneticPr fontId="4"/>
  </si>
  <si>
    <t>現時点で可変費の発生量を見積もることができないため、固定費の金額を記載しております。</t>
    <rPh sb="0" eb="3">
      <t>ゲンジテン</t>
    </rPh>
    <rPh sb="4" eb="6">
      <t>カヘン</t>
    </rPh>
    <rPh sb="6" eb="7">
      <t>ヒ</t>
    </rPh>
    <rPh sb="8" eb="11">
      <t>ハッセイリョウ</t>
    </rPh>
    <rPh sb="12" eb="14">
      <t>ミツ</t>
    </rPh>
    <rPh sb="26" eb="29">
      <t>コテイヒ</t>
    </rPh>
    <rPh sb="30" eb="32">
      <t>キンガク</t>
    </rPh>
    <rPh sb="33" eb="35">
      <t>キサイ</t>
    </rPh>
    <phoneticPr fontId="4"/>
  </si>
  <si>
    <t>応札価格（税抜）
（F=E/C）</t>
    <rPh sb="0" eb="2">
      <t>オウサツ</t>
    </rPh>
    <rPh sb="2" eb="4">
      <t>カカク</t>
    </rPh>
    <phoneticPr fontId="4"/>
  </si>
  <si>
    <t>その他コストについて、合理的な考え方に基づき、固定費と可変費の比率を設定し、その比率及び比率の説明を記載してください。応札価格と他市場収益の還付計算は、当該比率に応じて行ってください。</t>
    <rPh sb="2" eb="3">
      <t>タ</t>
    </rPh>
    <rPh sb="11" eb="14">
      <t>ゴウリテキ</t>
    </rPh>
    <rPh sb="15" eb="16">
      <t>カンガ</t>
    </rPh>
    <rPh sb="17" eb="18">
      <t>カタ</t>
    </rPh>
    <rPh sb="19" eb="20">
      <t>モト</t>
    </rPh>
    <rPh sb="23" eb="26">
      <t>コテイヒ</t>
    </rPh>
    <rPh sb="27" eb="29">
      <t>カヘン</t>
    </rPh>
    <rPh sb="29" eb="30">
      <t>ヒ</t>
    </rPh>
    <rPh sb="31" eb="33">
      <t>ヒリツ</t>
    </rPh>
    <rPh sb="34" eb="36">
      <t>セッテイ</t>
    </rPh>
    <rPh sb="40" eb="42">
      <t>ヒリツ</t>
    </rPh>
    <rPh sb="42" eb="43">
      <t>オヨ</t>
    </rPh>
    <rPh sb="44" eb="46">
      <t>ヒリツ</t>
    </rPh>
    <rPh sb="47" eb="49">
      <t>セツメイ</t>
    </rPh>
    <rPh sb="50" eb="52">
      <t>キサイ</t>
    </rPh>
    <rPh sb="84" eb="85">
      <t>オコナ</t>
    </rPh>
    <phoneticPr fontId="4"/>
  </si>
  <si>
    <t>（応札価格に含める固定費がゼロで、全額を他市場収益の還付の計算における可変費として計上する予定の費用項目についても、記載してください。）</t>
    <rPh sb="1" eb="3">
      <t>オウサツ</t>
    </rPh>
    <rPh sb="3" eb="5">
      <t>カカク</t>
    </rPh>
    <rPh sb="6" eb="7">
      <t>フク</t>
    </rPh>
    <rPh sb="9" eb="12">
      <t>コテイヒ</t>
    </rPh>
    <rPh sb="17" eb="19">
      <t>ゼンガク</t>
    </rPh>
    <rPh sb="20" eb="23">
      <t>タシジョウ</t>
    </rPh>
    <rPh sb="23" eb="25">
      <t>シュウエキ</t>
    </rPh>
    <rPh sb="26" eb="28">
      <t>カンプ</t>
    </rPh>
    <rPh sb="29" eb="31">
      <t>ケイサン</t>
    </rPh>
    <rPh sb="35" eb="37">
      <t>カヘン</t>
    </rPh>
    <rPh sb="37" eb="38">
      <t>ヒ</t>
    </rPh>
    <rPh sb="41" eb="43">
      <t>ケイジョウ</t>
    </rPh>
    <rPh sb="45" eb="47">
      <t>ヨテイ</t>
    </rPh>
    <rPh sb="48" eb="50">
      <t>ヒヨウ</t>
    </rPh>
    <rPh sb="50" eb="52">
      <t>コウモク</t>
    </rPh>
    <rPh sb="58" eb="60">
      <t>キサイ</t>
    </rPh>
    <phoneticPr fontId="4"/>
  </si>
  <si>
    <r>
      <t>1．応札価格の内訳</t>
    </r>
    <r>
      <rPr>
        <b/>
        <u/>
        <sz val="10"/>
        <color rgb="FFFF0000"/>
        <rFont val="Meiryo UI"/>
        <family val="3"/>
        <charset val="128"/>
      </rPr>
      <t>（全体）</t>
    </r>
    <rPh sb="2" eb="4">
      <t>オウサツ</t>
    </rPh>
    <rPh sb="4" eb="6">
      <t>カカク</t>
    </rPh>
    <rPh sb="7" eb="9">
      <t>ウチワケ</t>
    </rPh>
    <rPh sb="10" eb="12">
      <t>ゼンタイ</t>
    </rPh>
    <phoneticPr fontId="4"/>
  </si>
  <si>
    <r>
      <t>2．応札価格の内訳</t>
    </r>
    <r>
      <rPr>
        <b/>
        <u/>
        <sz val="10"/>
        <color rgb="FFFF0000"/>
        <rFont val="Meiryo UI"/>
        <family val="3"/>
        <charset val="128"/>
      </rPr>
      <t>（応札価格に含めた燃料費のうちの固定費部分を除いた応札価格）</t>
    </r>
    <rPh sb="2" eb="4">
      <t>オウサツ</t>
    </rPh>
    <rPh sb="4" eb="6">
      <t>カカク</t>
    </rPh>
    <rPh sb="7" eb="9">
      <t>ウチワケ</t>
    </rPh>
    <rPh sb="10" eb="12">
      <t>オウサツ</t>
    </rPh>
    <rPh sb="12" eb="14">
      <t>カカク</t>
    </rPh>
    <rPh sb="15" eb="16">
      <t>フク</t>
    </rPh>
    <rPh sb="18" eb="21">
      <t>ネンリョウヒ</t>
    </rPh>
    <rPh sb="25" eb="28">
      <t>コテイヒ</t>
    </rPh>
    <rPh sb="28" eb="30">
      <t>ブブン</t>
    </rPh>
    <rPh sb="31" eb="32">
      <t>ノゾ</t>
    </rPh>
    <rPh sb="34" eb="36">
      <t>オウサツ</t>
    </rPh>
    <rPh sb="36" eb="38">
      <t>カカク</t>
    </rPh>
    <phoneticPr fontId="4"/>
  </si>
  <si>
    <t>※燃料費のうちの固定費部分を応札価格に計上する場合は当欄に記載すること。</t>
    <rPh sb="11" eb="13">
      <t>ブブン</t>
    </rPh>
    <phoneticPr fontId="4"/>
  </si>
  <si>
    <t>地熱_新設</t>
    <rPh sb="0" eb="2">
      <t>チネツ</t>
    </rPh>
    <rPh sb="3" eb="5">
      <t>シンセツ</t>
    </rPh>
    <phoneticPr fontId="4"/>
  </si>
  <si>
    <t>一般水力_ 新設</t>
    <rPh sb="0" eb="2">
      <t>イッパン</t>
    </rPh>
    <rPh sb="2" eb="4">
      <t>スイリョク</t>
    </rPh>
    <rPh sb="6" eb="8">
      <t>シンセツ</t>
    </rPh>
    <phoneticPr fontId="4"/>
  </si>
  <si>
    <t>一般水力_リプレース</t>
    <rPh sb="0" eb="2">
      <t>イッパン</t>
    </rPh>
    <rPh sb="2" eb="4">
      <t>スイリョク</t>
    </rPh>
    <phoneticPr fontId="4"/>
  </si>
  <si>
    <t>揚水_リプレース等（6時間未満）</t>
    <rPh sb="0" eb="2">
      <t>ヨウスイ</t>
    </rPh>
    <rPh sb="8" eb="9">
      <t>ナド</t>
    </rPh>
    <rPh sb="11" eb="13">
      <t>ジカン</t>
    </rPh>
    <rPh sb="13" eb="15">
      <t>ミマン</t>
    </rPh>
    <phoneticPr fontId="4"/>
  </si>
  <si>
    <t>揚水_リプレース等（6時間以上）</t>
    <rPh sb="0" eb="2">
      <t>ヨウスイ</t>
    </rPh>
    <rPh sb="8" eb="9">
      <t>ナド</t>
    </rPh>
    <rPh sb="11" eb="13">
      <t>ジカン</t>
    </rPh>
    <rPh sb="13" eb="15">
      <t>イジョウ</t>
    </rPh>
    <phoneticPr fontId="4"/>
  </si>
  <si>
    <t>蓄電池（6時間未満）</t>
    <rPh sb="0" eb="3">
      <t>チクデンチ</t>
    </rPh>
    <rPh sb="5" eb="7">
      <t>ジカン</t>
    </rPh>
    <rPh sb="7" eb="9">
      <t>ミマン</t>
    </rPh>
    <phoneticPr fontId="4"/>
  </si>
  <si>
    <t>蓄電池（6時間以上）</t>
    <rPh sb="0" eb="3">
      <t>チクデンチ</t>
    </rPh>
    <rPh sb="5" eb="7">
      <t>ジカン</t>
    </rPh>
    <rPh sb="7" eb="9">
      <t>イジョウ</t>
    </rPh>
    <phoneticPr fontId="4"/>
  </si>
  <si>
    <t>当該事項に関しては、あくまで応札価格（固定費）を監視するもので、これをもって可変費としての計上を認めているものではない</t>
    <rPh sb="0" eb="4">
      <t>トウガイジコウ</t>
    </rPh>
    <rPh sb="5" eb="6">
      <t>カン</t>
    </rPh>
    <phoneticPr fontId="4"/>
  </si>
  <si>
    <t>また、水素・アンモニアの価格差に着目した支援制度・拠点整備支援制度において、支援金額（もしくは支援予想金額）を控除して応札価格を算定している場合には、当該金額及び根拠資料をご教示ください。</t>
    <rPh sb="3" eb="5">
      <t>スイソ</t>
    </rPh>
    <rPh sb="12" eb="15">
      <t>カカクサ</t>
    </rPh>
    <rPh sb="16" eb="18">
      <t>チャクモク</t>
    </rPh>
    <rPh sb="20" eb="22">
      <t>シエン</t>
    </rPh>
    <rPh sb="22" eb="24">
      <t>セイド</t>
    </rPh>
    <rPh sb="25" eb="27">
      <t>キョテン</t>
    </rPh>
    <rPh sb="27" eb="29">
      <t>セイビ</t>
    </rPh>
    <rPh sb="29" eb="31">
      <t>シエン</t>
    </rPh>
    <rPh sb="31" eb="33">
      <t>セイド</t>
    </rPh>
    <rPh sb="38" eb="41">
      <t>シエンキン</t>
    </rPh>
    <rPh sb="41" eb="42">
      <t>ガク</t>
    </rPh>
    <rPh sb="47" eb="49">
      <t>シエン</t>
    </rPh>
    <rPh sb="49" eb="51">
      <t>ヨソウ</t>
    </rPh>
    <rPh sb="51" eb="53">
      <t>キンガク</t>
    </rPh>
    <rPh sb="55" eb="57">
      <t>コウジョ</t>
    </rPh>
    <rPh sb="59" eb="61">
      <t>オウサツ</t>
    </rPh>
    <rPh sb="61" eb="63">
      <t>カカク</t>
    </rPh>
    <rPh sb="64" eb="66">
      <t>サンテイ</t>
    </rPh>
    <rPh sb="70" eb="72">
      <t>バアイ</t>
    </rPh>
    <rPh sb="75" eb="77">
      <t>トウガイ</t>
    </rPh>
    <rPh sb="77" eb="79">
      <t>キンガク</t>
    </rPh>
    <rPh sb="79" eb="80">
      <t>オヨ</t>
    </rPh>
    <rPh sb="81" eb="83">
      <t>コンキョ</t>
    </rPh>
    <rPh sb="83" eb="85">
      <t>シリョウ</t>
    </rPh>
    <rPh sb="87" eb="89">
      <t>キョウジ</t>
    </rPh>
    <phoneticPr fontId="4"/>
  </si>
  <si>
    <t>※応札価格に燃料費（LNG燃料を除く。蓄電池の充電のための電気代は、燃料費には含まれない。）のうちの固定費部分を計上した場合にのみ使用すること。</t>
    <rPh sb="1" eb="3">
      <t>オウサツ</t>
    </rPh>
    <rPh sb="3" eb="5">
      <t>カカク</t>
    </rPh>
    <rPh sb="6" eb="9">
      <t>ネンリョウヒ</t>
    </rPh>
    <rPh sb="13" eb="15">
      <t>ネンリョウ</t>
    </rPh>
    <rPh sb="16" eb="17">
      <t>ノゾ</t>
    </rPh>
    <rPh sb="50" eb="53">
      <t>コテイヒ</t>
    </rPh>
    <rPh sb="53" eb="55">
      <t>ブブン</t>
    </rPh>
    <rPh sb="56" eb="58">
      <t>ケイジョウ</t>
    </rPh>
    <rPh sb="60" eb="62">
      <t>バアイ</t>
    </rPh>
    <rPh sb="65" eb="67">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</si>
</sst>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Red]\-#,##0,,,"/>
    <numFmt numFmtId="179" formatCode="#,##0&quot;人&quot;;[Red]\-#,##0&quot;人&quot;"/>
    <numFmt numFmtId="180" formatCode="#,##0,&quot;千円&quot;;[Red]\-#,##0,&quot;千円&quot;"/>
  </numFmts>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0"/>
      <color theme="1"/>
      <name val="Meiryo UI"/>
      <family val="3"/>
      <charset val="128"/>
    </font>
    <font>
      <sz val="11"/>
      <color theme="1"/>
      <name val="Yu Gothic"/>
      <family val="3"/>
      <charset val="128"/>
      <scheme val="minor"/>
    </font>
    <font>
      <b/>
      <sz val="10"/>
      <color theme="1"/>
      <name val="Meiryo UI"/>
      <family val="3"/>
      <charset val="128"/>
    </font>
    <font>
      <b/>
      <u/>
      <sz val="10"/>
      <color theme="1"/>
      <name val="Meiryo UI"/>
      <family val="3"/>
      <charset val="128"/>
    </font>
    <font>
      <sz val="6"/>
      <name val="Yu Gothic"/>
      <family val="2"/>
      <charset val="128"/>
      <scheme val="minor"/>
    </font>
    <font>
      <sz val="10"/>
      <name val="Meiryo UI"/>
      <family val="3"/>
      <charset val="128"/>
    </font>
    <font>
      <sz val="8"/>
      <name val="Meiryo UI"/>
      <family val="3"/>
      <charset val="128"/>
    </font>
    <font>
      <strike/>
      <sz val="10"/>
      <color theme="1"/>
      <name val="Meiryo UI"/>
      <family val="3"/>
      <charset val="128"/>
    </font>
    <font>
      <b/>
      <sz val="10"/>
      <name val="Meiryo UI"/>
      <family val="3"/>
      <charset val="128"/>
    </font>
    <font>
      <b/>
      <u/>
      <sz val="10"/>
      <name val="Meiryo UI"/>
      <family val="3"/>
      <charset val="128"/>
    </font>
    <font>
      <b/>
      <sz val="11"/>
      <color theme="1"/>
      <name val="Meiryo UI"/>
      <family val="3"/>
      <charset val="128"/>
    </font>
    <font>
      <b/>
      <sz val="10"/>
      <color rgb="FFFF0000"/>
      <name val="Meiryo UI"/>
      <family val="3"/>
      <charset val="128"/>
    </font>
    <font>
      <vertAlign val="superscript"/>
      <sz val="10"/>
      <name val="Meiryo UI"/>
      <family val="3"/>
      <charset val="128"/>
    </font>
    <font>
      <b/>
      <u/>
      <sz val="10"/>
      <color rgb="FFFF0000"/>
      <name val="Meiryo UI"/>
      <family val="3"/>
      <charset val="128"/>
    </font>
    <font>
      <sz val="10"/>
      <color rgb="FFFF0000"/>
      <name val="Meiryo UI"/>
      <family val="3"/>
      <charset val="128"/>
    </font>
  </fonts>
  <fills count="13">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174">
    <xf numFmtId="0" fontId="0" fillId="0" borderId="0" xfId="0"/>
    <xf numFmtId="38" fontId="5" fillId="0" borderId="0" xfId="1" applyFont="1" applyAlignment="1">
      <alignment vertical="center"/>
    </xf>
    <xf numFmtId="38" fontId="5" fillId="0" borderId="1" xfId="1" applyFont="1" applyBorder="1" applyAlignment="1">
      <alignment vertical="center"/>
    </xf>
    <xf numFmtId="38" fontId="5" fillId="0" borderId="0" xfId="1" applyFont="1" applyAlignment="1">
      <alignment horizontal="center" vertical="center"/>
    </xf>
    <xf numFmtId="177" fontId="5" fillId="0" borderId="0" xfId="1" applyNumberFormat="1" applyFont="1" applyAlignment="1">
      <alignment vertical="center"/>
    </xf>
    <xf numFmtId="38" fontId="5" fillId="2" borderId="0" xfId="1" applyFont="1" applyFill="1" applyAlignment="1">
      <alignment vertical="center"/>
    </xf>
    <xf numFmtId="177" fontId="5" fillId="3" borderId="0" xfId="1" applyNumberFormat="1" applyFont="1" applyFill="1" applyAlignment="1">
      <alignment vertical="center"/>
    </xf>
    <xf numFmtId="38" fontId="5" fillId="0" borderId="0" xfId="1" applyFont="1" applyAlignment="1">
      <alignment vertical="center" wrapText="1"/>
    </xf>
    <xf numFmtId="38" fontId="5" fillId="2" borderId="0" xfId="1" applyFont="1" applyFill="1" applyAlignment="1">
      <alignment vertical="center" wrapText="1"/>
    </xf>
    <xf numFmtId="38" fontId="5" fillId="4" borderId="0" xfId="1" applyFont="1" applyFill="1" applyAlignment="1">
      <alignment vertical="center" wrapText="1"/>
    </xf>
    <xf numFmtId="38" fontId="5" fillId="4" borderId="0" xfId="1" applyFont="1" applyFill="1" applyAlignment="1">
      <alignment vertical="center"/>
    </xf>
    <xf numFmtId="38" fontId="5" fillId="0" borderId="1" xfId="1" applyFont="1" applyFill="1" applyBorder="1" applyAlignment="1">
      <alignment vertical="center"/>
    </xf>
    <xf numFmtId="38" fontId="5" fillId="7" borderId="0" xfId="1" applyFont="1" applyFill="1" applyAlignment="1">
      <alignment vertical="center" wrapText="1"/>
    </xf>
    <xf numFmtId="38" fontId="5" fillId="7" borderId="0" xfId="1" applyFont="1" applyFill="1" applyAlignment="1">
      <alignment vertical="center"/>
    </xf>
    <xf numFmtId="38" fontId="5" fillId="6" borderId="5" xfId="1" applyFont="1" applyFill="1" applyBorder="1" applyAlignment="1">
      <alignment vertical="center"/>
    </xf>
    <xf numFmtId="38" fontId="5" fillId="6" borderId="0" xfId="1" applyFont="1" applyFill="1" applyBorder="1" applyAlignment="1">
      <alignment vertical="center"/>
    </xf>
    <xf numFmtId="38" fontId="5" fillId="0" borderId="5" xfId="1" applyFont="1" applyBorder="1" applyAlignment="1">
      <alignment vertical="center"/>
    </xf>
    <xf numFmtId="38" fontId="5" fillId="0" borderId="0"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177" fontId="5" fillId="0" borderId="0" xfId="1" applyNumberFormat="1" applyFont="1" applyFill="1" applyAlignment="1">
      <alignment vertical="center"/>
    </xf>
    <xf numFmtId="177" fontId="5" fillId="0" borderId="0" xfId="1" applyNumberFormat="1" applyFont="1" applyAlignment="1">
      <alignment horizontal="right" vertical="center"/>
    </xf>
    <xf numFmtId="177" fontId="5" fillId="0" borderId="0" xfId="1" applyNumberFormat="1" applyFont="1" applyFill="1" applyAlignment="1">
      <alignment horizontal="right" vertical="center"/>
    </xf>
    <xf numFmtId="38" fontId="8" fillId="0" borderId="0" xfId="1" applyFont="1" applyAlignment="1">
      <alignment vertical="center"/>
    </xf>
    <xf numFmtId="0" fontId="5" fillId="0" borderId="0" xfId="0" applyFont="1" applyAlignment="1">
      <alignment vertical="center"/>
    </xf>
    <xf numFmtId="38" fontId="5" fillId="8" borderId="0" xfId="1" applyFont="1" applyFill="1" applyAlignment="1">
      <alignment horizontal="center" vertical="center"/>
    </xf>
    <xf numFmtId="38" fontId="5" fillId="3" borderId="0" xfId="1" applyFont="1" applyFill="1" applyAlignment="1">
      <alignment vertical="center"/>
    </xf>
    <xf numFmtId="38" fontId="5" fillId="8" borderId="0" xfId="1" applyFont="1" applyFill="1" applyAlignment="1">
      <alignment vertical="center"/>
    </xf>
    <xf numFmtId="38" fontId="5" fillId="9" borderId="0" xfId="1" applyFont="1" applyFill="1" applyAlignment="1">
      <alignment vertical="center"/>
    </xf>
    <xf numFmtId="38" fontId="5" fillId="9" borderId="0" xfId="1" applyFont="1" applyFill="1" applyAlignment="1">
      <alignment horizontal="center" vertical="center"/>
    </xf>
    <xf numFmtId="0" fontId="10" fillId="9" borderId="1" xfId="5" applyFont="1" applyFill="1" applyBorder="1" applyAlignment="1">
      <alignment horizontal="center" vertical="center"/>
    </xf>
    <xf numFmtId="177" fontId="5" fillId="0" borderId="1" xfId="1" applyNumberFormat="1" applyFont="1" applyBorder="1" applyAlignment="1">
      <alignment vertical="center"/>
    </xf>
    <xf numFmtId="38" fontId="5" fillId="0" borderId="0" xfId="1" applyFont="1" applyFill="1" applyBorder="1" applyAlignment="1">
      <alignment horizontal="center" vertical="center"/>
    </xf>
    <xf numFmtId="38" fontId="8" fillId="0" borderId="0" xfId="1" applyFont="1" applyFill="1" applyBorder="1" applyAlignment="1">
      <alignment vertical="center"/>
    </xf>
    <xf numFmtId="38" fontId="5" fillId="0" borderId="1" xfId="1" applyFont="1" applyBorder="1" applyAlignment="1">
      <alignment vertical="center" wrapText="1"/>
    </xf>
    <xf numFmtId="38" fontId="5" fillId="11" borderId="0" xfId="1" applyFont="1" applyFill="1" applyAlignment="1">
      <alignment vertical="center" wrapText="1"/>
    </xf>
    <xf numFmtId="38" fontId="5" fillId="11" borderId="0" xfId="1" applyFont="1" applyFill="1" applyAlignment="1">
      <alignment vertical="center"/>
    </xf>
    <xf numFmtId="0" fontId="5" fillId="0" borderId="1" xfId="1" applyNumberFormat="1" applyFont="1" applyFill="1" applyBorder="1" applyAlignment="1">
      <alignment horizontal="center" vertical="center"/>
    </xf>
    <xf numFmtId="38" fontId="5" fillId="0" borderId="1" xfId="1" applyFont="1" applyFill="1" applyBorder="1" applyAlignment="1">
      <alignment horizontal="center" vertical="center"/>
    </xf>
    <xf numFmtId="38" fontId="5" fillId="12" borderId="1" xfId="1" applyFont="1" applyFill="1" applyBorder="1" applyAlignment="1">
      <alignment vertical="center"/>
    </xf>
    <xf numFmtId="38" fontId="10" fillId="12" borderId="1" xfId="1" applyFont="1" applyFill="1" applyBorder="1" applyAlignment="1">
      <alignment vertical="center" wrapText="1"/>
    </xf>
    <xf numFmtId="38" fontId="10" fillId="12" borderId="1" xfId="1" applyFont="1" applyFill="1" applyBorder="1" applyAlignment="1">
      <alignment vertical="center"/>
    </xf>
    <xf numFmtId="38" fontId="5" fillId="0" borderId="0" xfId="1" applyFont="1" applyFill="1" applyAlignment="1">
      <alignment vertical="center"/>
    </xf>
    <xf numFmtId="38" fontId="5" fillId="5" borderId="0" xfId="1" applyFont="1" applyFill="1" applyBorder="1" applyAlignment="1">
      <alignment vertical="center"/>
    </xf>
    <xf numFmtId="38" fontId="11" fillId="0" borderId="0" xfId="1" applyFont="1" applyAlignment="1">
      <alignment vertical="center"/>
    </xf>
    <xf numFmtId="38" fontId="8" fillId="0" borderId="2" xfId="1" applyFont="1" applyBorder="1" applyAlignment="1">
      <alignment vertical="center"/>
    </xf>
    <xf numFmtId="38" fontId="5" fillId="0" borderId="3" xfId="1" applyFont="1" applyBorder="1" applyAlignment="1">
      <alignment vertical="center"/>
    </xf>
    <xf numFmtId="38" fontId="5" fillId="0" borderId="4" xfId="1" applyFont="1" applyBorder="1" applyAlignment="1">
      <alignment vertical="center"/>
    </xf>
    <xf numFmtId="38" fontId="5" fillId="0" borderId="3" xfId="1" applyFont="1" applyBorder="1" applyAlignment="1">
      <alignment vertical="center" wrapText="1"/>
    </xf>
    <xf numFmtId="178" fontId="12" fillId="0" borderId="0" xfId="1" applyNumberFormat="1" applyFont="1" applyFill="1" applyBorder="1" applyAlignment="1">
      <alignment vertical="center"/>
    </xf>
    <xf numFmtId="38" fontId="12" fillId="0" borderId="0" xfId="1" applyFont="1" applyFill="1" applyBorder="1" applyAlignment="1">
      <alignment vertical="center"/>
    </xf>
    <xf numFmtId="178" fontId="12" fillId="0" borderId="0" xfId="1" applyNumberFormat="1" applyFont="1" applyFill="1" applyAlignment="1">
      <alignment vertical="center"/>
    </xf>
    <xf numFmtId="38" fontId="5" fillId="0" borderId="0" xfId="1" applyFont="1" applyFill="1" applyBorder="1" applyAlignment="1">
      <alignment vertical="center"/>
    </xf>
    <xf numFmtId="38" fontId="5" fillId="0" borderId="6" xfId="1" applyFont="1" applyFill="1" applyBorder="1" applyAlignment="1">
      <alignment vertical="center"/>
    </xf>
    <xf numFmtId="38" fontId="5" fillId="0" borderId="9" xfId="1" applyFont="1" applyFill="1" applyBorder="1" applyAlignment="1">
      <alignment vertical="center"/>
    </xf>
    <xf numFmtId="0" fontId="13" fillId="0" borderId="0" xfId="5" applyFont="1">
      <alignment vertical="center"/>
    </xf>
    <xf numFmtId="0" fontId="13" fillId="0" borderId="0" xfId="5" applyFont="1" applyFill="1" applyAlignment="1">
      <alignment horizontal="left" vertical="center"/>
    </xf>
    <xf numFmtId="38" fontId="14" fillId="0" borderId="0" xfId="1" applyFont="1" applyAlignment="1">
      <alignment vertical="center"/>
    </xf>
    <xf numFmtId="0" fontId="10" fillId="0" borderId="0" xfId="5" applyFont="1" applyFill="1" applyAlignment="1">
      <alignment horizontal="center" vertical="center"/>
    </xf>
    <xf numFmtId="0" fontId="10" fillId="0" borderId="0" xfId="5" applyFont="1" applyFill="1" applyAlignment="1">
      <alignment horizontal="left" vertical="center"/>
    </xf>
    <xf numFmtId="0" fontId="10" fillId="0" borderId="0" xfId="5" applyFont="1" applyBorder="1" applyAlignment="1">
      <alignment horizontal="left" vertical="center"/>
    </xf>
    <xf numFmtId="176" fontId="5" fillId="0" borderId="1" xfId="2" applyNumberFormat="1" applyFont="1" applyFill="1" applyBorder="1" applyAlignment="1">
      <alignment vertical="center"/>
    </xf>
    <xf numFmtId="0" fontId="13" fillId="0" borderId="0" xfId="5" applyFont="1" applyAlignment="1">
      <alignment horizontal="center" vertical="center"/>
    </xf>
    <xf numFmtId="0" fontId="10" fillId="0" borderId="0" xfId="5" applyFont="1" applyAlignment="1">
      <alignment horizontal="left" vertical="center"/>
    </xf>
    <xf numFmtId="0" fontId="10" fillId="9" borderId="1" xfId="5" applyFont="1" applyFill="1" applyBorder="1" applyAlignment="1">
      <alignment horizontal="center" vertical="center" wrapText="1"/>
    </xf>
    <xf numFmtId="0" fontId="7" fillId="0" borderId="0" xfId="8" applyFont="1" applyAlignment="1">
      <alignment horizontal="center" vertical="center"/>
    </xf>
    <xf numFmtId="0" fontId="7" fillId="10" borderId="0" xfId="8" applyFont="1" applyFill="1" applyAlignment="1">
      <alignment horizontal="center" vertical="center"/>
    </xf>
    <xf numFmtId="0" fontId="5" fillId="0" borderId="0" xfId="8" applyFont="1" applyAlignment="1">
      <alignment horizontal="center" vertical="center"/>
    </xf>
    <xf numFmtId="0" fontId="5" fillId="0" borderId="0" xfId="8" applyFont="1">
      <alignment vertical="center"/>
    </xf>
    <xf numFmtId="0" fontId="7" fillId="0" borderId="0" xfId="8" applyFont="1">
      <alignment vertical="center"/>
    </xf>
    <xf numFmtId="0" fontId="10" fillId="9" borderId="13" xfId="8" applyFont="1" applyFill="1" applyBorder="1" applyAlignment="1">
      <alignment horizontal="center" vertical="center" wrapText="1"/>
    </xf>
    <xf numFmtId="0" fontId="10" fillId="9" borderId="17" xfId="8" applyFont="1" applyFill="1" applyBorder="1" applyAlignment="1">
      <alignment horizontal="center" vertical="center" wrapText="1"/>
    </xf>
    <xf numFmtId="0" fontId="10" fillId="9" borderId="12" xfId="8" applyFont="1" applyFill="1" applyBorder="1" applyAlignment="1">
      <alignment horizontal="center" vertical="center" wrapText="1"/>
    </xf>
    <xf numFmtId="0" fontId="10" fillId="9" borderId="1" xfId="8" applyFont="1" applyFill="1" applyBorder="1" applyAlignment="1">
      <alignment horizontal="center" vertical="center" wrapText="1"/>
    </xf>
    <xf numFmtId="0" fontId="5" fillId="9" borderId="12" xfId="8" applyFont="1" applyFill="1" applyBorder="1" applyAlignment="1">
      <alignment horizontal="center" vertical="center" shrinkToFit="1"/>
    </xf>
    <xf numFmtId="0" fontId="5" fillId="9" borderId="1" xfId="8" applyFont="1" applyFill="1" applyBorder="1" applyAlignment="1">
      <alignment horizontal="center" vertical="center"/>
    </xf>
    <xf numFmtId="0" fontId="5" fillId="0" borderId="1" xfId="1" applyNumberFormat="1" applyFont="1" applyBorder="1" applyAlignment="1">
      <alignment vertical="center"/>
    </xf>
    <xf numFmtId="0" fontId="5" fillId="0" borderId="1" xfId="8" applyFont="1" applyBorder="1" applyAlignment="1">
      <alignment horizontal="center" vertical="center"/>
    </xf>
    <xf numFmtId="177" fontId="5" fillId="0" borderId="1" xfId="8" applyNumberFormat="1" applyFont="1" applyBorder="1">
      <alignment vertical="center"/>
    </xf>
    <xf numFmtId="0" fontId="5" fillId="0" borderId="0" xfId="8" applyFont="1" applyAlignment="1">
      <alignment horizontal="left" vertical="center"/>
    </xf>
    <xf numFmtId="0" fontId="13" fillId="0" borderId="0" xfId="8" applyFont="1">
      <alignment vertical="center"/>
    </xf>
    <xf numFmtId="0" fontId="10" fillId="0" borderId="0" xfId="8" applyFont="1" applyAlignment="1">
      <alignment horizontal="left" vertical="center"/>
    </xf>
    <xf numFmtId="0" fontId="5" fillId="9" borderId="12" xfId="8" applyFont="1" applyFill="1" applyBorder="1" applyAlignment="1">
      <alignment horizontal="center" vertical="center"/>
    </xf>
    <xf numFmtId="3" fontId="5" fillId="0" borderId="0" xfId="8" applyNumberFormat="1" applyFont="1">
      <alignment vertical="center"/>
    </xf>
    <xf numFmtId="0" fontId="15" fillId="9" borderId="21" xfId="8" applyFont="1" applyFill="1" applyBorder="1" applyAlignment="1">
      <alignment horizontal="center" vertical="center" shrinkToFit="1"/>
    </xf>
    <xf numFmtId="0" fontId="15" fillId="9" borderId="22" xfId="8" applyFont="1" applyFill="1" applyBorder="1" applyAlignment="1">
      <alignment horizontal="center" vertical="center"/>
    </xf>
    <xf numFmtId="177" fontId="15" fillId="0" borderId="22" xfId="8" applyNumberFormat="1" applyFont="1" applyBorder="1">
      <alignment vertical="center"/>
    </xf>
    <xf numFmtId="177" fontId="15" fillId="0" borderId="23" xfId="8" applyNumberFormat="1" applyFont="1" applyBorder="1">
      <alignment vertical="center"/>
    </xf>
    <xf numFmtId="0" fontId="5" fillId="9" borderId="18" xfId="8" applyFont="1" applyFill="1" applyBorder="1" applyAlignment="1">
      <alignment horizontal="center" vertical="center" shrinkToFit="1"/>
    </xf>
    <xf numFmtId="0" fontId="5" fillId="9" borderId="11" xfId="8" applyFont="1" applyFill="1" applyBorder="1" applyAlignment="1">
      <alignment horizontal="center" vertical="center"/>
    </xf>
    <xf numFmtId="0" fontId="5" fillId="0" borderId="11" xfId="8" applyFont="1" applyBorder="1" applyAlignment="1">
      <alignment horizontal="center" vertical="center"/>
    </xf>
    <xf numFmtId="177" fontId="5" fillId="0" borderId="11" xfId="1" applyNumberFormat="1" applyFont="1" applyBorder="1" applyAlignment="1">
      <alignment vertical="center"/>
    </xf>
    <xf numFmtId="0" fontId="5" fillId="9" borderId="21" xfId="8" applyFont="1" applyFill="1" applyBorder="1" applyAlignment="1">
      <alignment horizontal="center" vertical="center" shrinkToFit="1"/>
    </xf>
    <xf numFmtId="0" fontId="5" fillId="9" borderId="22" xfId="8" applyFont="1" applyFill="1" applyBorder="1" applyAlignment="1">
      <alignment horizontal="center" vertical="center"/>
    </xf>
    <xf numFmtId="177" fontId="5" fillId="0" borderId="22" xfId="8" applyNumberFormat="1" applyFont="1" applyBorder="1">
      <alignment vertical="center"/>
    </xf>
    <xf numFmtId="177" fontId="5" fillId="0" borderId="23" xfId="8" applyNumberFormat="1" applyFont="1" applyBorder="1">
      <alignment vertical="center"/>
    </xf>
    <xf numFmtId="0" fontId="5" fillId="0" borderId="24" xfId="1" applyNumberFormat="1" applyFont="1" applyBorder="1" applyAlignment="1">
      <alignment vertical="center"/>
    </xf>
    <xf numFmtId="0" fontId="5" fillId="0" borderId="25" xfId="1" applyNumberFormat="1" applyFont="1" applyBorder="1" applyAlignment="1">
      <alignment vertical="center"/>
    </xf>
    <xf numFmtId="177" fontId="5" fillId="0" borderId="26" xfId="8" applyNumberFormat="1" applyFont="1" applyBorder="1">
      <alignment vertical="center"/>
    </xf>
    <xf numFmtId="177" fontId="5" fillId="0" borderId="27" xfId="8" applyNumberFormat="1" applyFont="1" applyBorder="1">
      <alignment vertical="center"/>
    </xf>
    <xf numFmtId="0" fontId="13" fillId="10" borderId="0" xfId="5" applyFont="1" applyFill="1" applyAlignment="1">
      <alignment horizontal="center" vertical="center"/>
    </xf>
    <xf numFmtId="0" fontId="10" fillId="0" borderId="0" xfId="5" applyFont="1" applyAlignment="1">
      <alignment horizontal="center" vertical="center"/>
    </xf>
    <xf numFmtId="0" fontId="10" fillId="0" borderId="0" xfId="5" applyFont="1">
      <alignment vertical="center"/>
    </xf>
    <xf numFmtId="0" fontId="13" fillId="0" borderId="0" xfId="5" applyFont="1" applyAlignment="1">
      <alignment horizontal="left" vertical="center"/>
    </xf>
    <xf numFmtId="0" fontId="10" fillId="0" borderId="0" xfId="5" applyFont="1" applyAlignment="1">
      <alignment vertical="center" wrapText="1"/>
    </xf>
    <xf numFmtId="0" fontId="13" fillId="0" borderId="0" xfId="5" applyFont="1" applyFill="1" applyAlignment="1">
      <alignment horizontal="center" vertical="center"/>
    </xf>
    <xf numFmtId="0" fontId="10" fillId="0" borderId="0" xfId="5" applyFont="1" applyFill="1">
      <alignment vertical="center"/>
    </xf>
    <xf numFmtId="0" fontId="10" fillId="9" borderId="12" xfId="5" applyFont="1" applyFill="1" applyBorder="1" applyAlignment="1">
      <alignment horizontal="center" vertical="center"/>
    </xf>
    <xf numFmtId="177" fontId="10" fillId="0" borderId="1" xfId="1" applyNumberFormat="1" applyFont="1" applyBorder="1" applyAlignment="1">
      <alignment vertical="center"/>
    </xf>
    <xf numFmtId="3" fontId="10" fillId="0" borderId="0" xfId="5" applyNumberFormat="1" applyFont="1" applyBorder="1">
      <alignment vertical="center"/>
    </xf>
    <xf numFmtId="177" fontId="10" fillId="0" borderId="0" xfId="1" applyNumberFormat="1" applyFont="1" applyBorder="1" applyAlignment="1">
      <alignment vertical="center"/>
    </xf>
    <xf numFmtId="3" fontId="10" fillId="0" borderId="0" xfId="5" applyNumberFormat="1" applyFont="1" applyFill="1" applyBorder="1">
      <alignment vertical="center"/>
    </xf>
    <xf numFmtId="0" fontId="13" fillId="0" borderId="0" xfId="5" applyFont="1" applyAlignment="1">
      <alignment vertical="center"/>
    </xf>
    <xf numFmtId="180" fontId="10" fillId="0" borderId="0" xfId="5" applyNumberFormat="1" applyFont="1">
      <alignment vertical="center"/>
    </xf>
    <xf numFmtId="3" fontId="10" fillId="0" borderId="0" xfId="5" applyNumberFormat="1" applyFont="1" applyBorder="1" applyAlignment="1">
      <alignment horizontal="center" vertical="center"/>
    </xf>
    <xf numFmtId="3" fontId="13" fillId="0" borderId="0" xfId="5" applyNumberFormat="1" applyFont="1">
      <alignment vertical="center"/>
    </xf>
    <xf numFmtId="3" fontId="10" fillId="0" borderId="0" xfId="5" applyNumberFormat="1" applyFont="1">
      <alignment vertical="center"/>
    </xf>
    <xf numFmtId="0" fontId="10" fillId="0" borderId="1" xfId="5" applyFont="1" applyBorder="1" applyAlignment="1">
      <alignment horizontal="left" vertical="center"/>
    </xf>
    <xf numFmtId="177" fontId="10" fillId="0" borderId="1" xfId="5" applyNumberFormat="1" applyFont="1" applyBorder="1">
      <alignment vertical="center"/>
    </xf>
    <xf numFmtId="3" fontId="10" fillId="0" borderId="1" xfId="5" applyNumberFormat="1" applyFont="1" applyBorder="1">
      <alignment vertical="center"/>
    </xf>
    <xf numFmtId="179" fontId="10" fillId="0" borderId="1" xfId="6" applyNumberFormat="1" applyFont="1" applyBorder="1">
      <alignment vertical="center"/>
    </xf>
    <xf numFmtId="0" fontId="10" fillId="9" borderId="11" xfId="5" applyFont="1" applyFill="1" applyBorder="1" applyAlignment="1">
      <alignment horizontal="center" vertical="center"/>
    </xf>
    <xf numFmtId="0" fontId="10" fillId="9" borderId="13" xfId="5" applyFont="1" applyFill="1" applyBorder="1" applyAlignment="1">
      <alignment horizontal="center" vertical="center"/>
    </xf>
    <xf numFmtId="179" fontId="10" fillId="0" borderId="1" xfId="6" applyNumberFormat="1" applyFont="1" applyBorder="1" applyAlignment="1">
      <alignment vertical="center"/>
    </xf>
    <xf numFmtId="38" fontId="10" fillId="0" borderId="1" xfId="1" quotePrefix="1" applyFont="1" applyBorder="1" applyAlignment="1">
      <alignment horizontal="center" vertical="center"/>
    </xf>
    <xf numFmtId="38" fontId="10" fillId="12" borderId="1" xfId="1" applyFont="1" applyFill="1" applyBorder="1" applyAlignment="1">
      <alignment vertical="center" shrinkToFit="1"/>
    </xf>
    <xf numFmtId="38" fontId="10" fillId="0" borderId="1" xfId="1" applyFont="1" applyFill="1" applyBorder="1" applyAlignment="1">
      <alignment horizontal="center" vertical="center" wrapText="1"/>
    </xf>
    <xf numFmtId="38" fontId="5" fillId="0" borderId="1" xfId="1" applyFont="1" applyFill="1" applyBorder="1" applyAlignment="1">
      <alignment horizontal="center" vertical="center" shrinkToFit="1"/>
    </xf>
    <xf numFmtId="0" fontId="10" fillId="9" borderId="1" xfId="5" applyFont="1" applyFill="1" applyBorder="1" applyAlignment="1">
      <alignment horizontal="center" vertical="center"/>
    </xf>
    <xf numFmtId="0" fontId="10" fillId="9" borderId="1" xfId="5" applyFont="1" applyFill="1" applyBorder="1" applyAlignment="1">
      <alignment horizontal="center" vertical="center" wrapText="1"/>
    </xf>
    <xf numFmtId="38" fontId="10" fillId="0" borderId="3" xfId="1" applyFont="1" applyBorder="1" applyAlignment="1">
      <alignment vertical="center" wrapText="1"/>
    </xf>
    <xf numFmtId="38" fontId="10" fillId="0" borderId="1" xfId="1" quotePrefix="1" applyFont="1" applyBorder="1" applyAlignment="1">
      <alignment horizontal="center" vertical="center" wrapText="1"/>
    </xf>
    <xf numFmtId="0" fontId="16" fillId="0" borderId="0" xfId="5" applyFont="1" applyAlignment="1">
      <alignment horizontal="left" vertical="center"/>
    </xf>
    <xf numFmtId="38" fontId="16" fillId="0" borderId="0" xfId="1" applyFont="1" applyAlignment="1">
      <alignment vertical="center"/>
    </xf>
    <xf numFmtId="0" fontId="19" fillId="0" borderId="0" xfId="5" applyFont="1" applyAlignment="1">
      <alignment horizontal="left" vertical="center"/>
    </xf>
    <xf numFmtId="177" fontId="5" fillId="6" borderId="0" xfId="1" applyNumberFormat="1" applyFont="1" applyFill="1" applyBorder="1" applyAlignment="1">
      <alignment vertical="center"/>
    </xf>
    <xf numFmtId="177" fontId="5" fillId="0" borderId="0" xfId="1" applyNumberFormat="1" applyFont="1" applyBorder="1" applyAlignment="1">
      <alignment vertical="center"/>
    </xf>
    <xf numFmtId="177" fontId="5" fillId="6" borderId="0" xfId="1" applyNumberFormat="1" applyFont="1" applyFill="1" applyAlignment="1">
      <alignment vertical="center"/>
    </xf>
    <xf numFmtId="177" fontId="5" fillId="0" borderId="1" xfId="1" applyNumberFormat="1" applyFont="1" applyFill="1" applyBorder="1" applyAlignment="1">
      <alignment vertical="center"/>
    </xf>
    <xf numFmtId="38" fontId="12" fillId="0" borderId="5" xfId="1" applyFont="1" applyFill="1" applyBorder="1" applyAlignment="1">
      <alignment horizontal="left" vertical="center" wrapText="1"/>
    </xf>
    <xf numFmtId="38" fontId="12" fillId="0" borderId="0" xfId="1" applyFont="1" applyFill="1" applyBorder="1" applyAlignment="1">
      <alignment horizontal="left" vertical="center" wrapText="1"/>
    </xf>
    <xf numFmtId="38" fontId="16" fillId="0" borderId="2" xfId="1" applyFont="1" applyBorder="1" applyAlignment="1">
      <alignment horizontal="left" vertical="center" wrapText="1"/>
    </xf>
    <xf numFmtId="38" fontId="16" fillId="0" borderId="3" xfId="1" applyFont="1" applyBorder="1" applyAlignment="1">
      <alignment horizontal="left" vertical="center" wrapText="1"/>
    </xf>
    <xf numFmtId="38" fontId="16" fillId="0" borderId="4" xfId="1" applyFont="1" applyBorder="1" applyAlignment="1">
      <alignment horizontal="left" vertical="center" wrapText="1"/>
    </xf>
    <xf numFmtId="38" fontId="16" fillId="0" borderId="7" xfId="1" applyFont="1" applyBorder="1" applyAlignment="1">
      <alignment horizontal="left" vertical="center" wrapText="1"/>
    </xf>
    <xf numFmtId="38" fontId="16" fillId="0" borderId="8" xfId="1" applyFont="1" applyBorder="1" applyAlignment="1">
      <alignment horizontal="left" vertical="center" wrapText="1"/>
    </xf>
    <xf numFmtId="38" fontId="16" fillId="0" borderId="9" xfId="1" applyFont="1" applyBorder="1" applyAlignment="1">
      <alignment horizontal="left" vertical="center" wrapText="1"/>
    </xf>
    <xf numFmtId="177" fontId="10" fillId="0" borderId="1" xfId="1" applyNumberFormat="1" applyFont="1" applyBorder="1" applyAlignment="1">
      <alignment horizontal="left" vertical="center" wrapText="1"/>
    </xf>
    <xf numFmtId="0" fontId="10" fillId="9" borderId="1" xfId="5" applyFont="1" applyFill="1" applyBorder="1" applyAlignment="1">
      <alignment horizontal="center" vertical="center" wrapText="1"/>
    </xf>
    <xf numFmtId="177" fontId="10" fillId="0" borderId="15" xfId="1" applyNumberFormat="1" applyFont="1" applyBorder="1" applyAlignment="1">
      <alignment horizontal="left" vertical="center" wrapText="1"/>
    </xf>
    <xf numFmtId="177" fontId="10" fillId="0" borderId="17" xfId="1" applyNumberFormat="1" applyFont="1" applyBorder="1" applyAlignment="1">
      <alignment horizontal="left" vertical="center" wrapText="1"/>
    </xf>
    <xf numFmtId="177" fontId="10" fillId="0" borderId="13" xfId="1" applyNumberFormat="1" applyFont="1" applyBorder="1" applyAlignment="1">
      <alignment horizontal="left" vertical="center" wrapText="1"/>
    </xf>
    <xf numFmtId="0" fontId="10" fillId="0" borderId="10" xfId="5" applyFont="1" applyBorder="1" applyAlignment="1">
      <alignment horizontal="left" vertical="center"/>
    </xf>
    <xf numFmtId="0" fontId="10" fillId="0" borderId="14" xfId="5" applyFont="1" applyBorder="1" applyAlignment="1">
      <alignment horizontal="left" vertical="center"/>
    </xf>
    <xf numFmtId="0" fontId="10" fillId="9" borderId="1" xfId="5" applyFont="1" applyFill="1" applyBorder="1" applyAlignment="1">
      <alignment horizontal="center" vertical="center"/>
    </xf>
    <xf numFmtId="0" fontId="10" fillId="0" borderId="10" xfId="5" applyFont="1" applyFill="1" applyBorder="1" applyAlignment="1">
      <alignment horizontal="left" vertical="center"/>
    </xf>
    <xf numFmtId="0" fontId="10" fillId="0" borderId="14" xfId="5" applyFont="1" applyFill="1" applyBorder="1" applyAlignment="1">
      <alignment horizontal="left" vertical="center"/>
    </xf>
    <xf numFmtId="0" fontId="10" fillId="9" borderId="15" xfId="5" applyFont="1" applyFill="1" applyBorder="1" applyAlignment="1">
      <alignment horizontal="center" vertical="center" wrapText="1"/>
    </xf>
    <xf numFmtId="0" fontId="10" fillId="9" borderId="13" xfId="5" applyFont="1" applyFill="1" applyBorder="1" applyAlignment="1">
      <alignment horizontal="center" vertical="center" wrapText="1"/>
    </xf>
    <xf numFmtId="0" fontId="10" fillId="9" borderId="11" xfId="8" applyFont="1" applyFill="1" applyBorder="1" applyAlignment="1">
      <alignment horizontal="center" vertical="center" wrapText="1"/>
    </xf>
    <xf numFmtId="0" fontId="10" fillId="9" borderId="12" xfId="8" applyFont="1" applyFill="1" applyBorder="1" applyAlignment="1">
      <alignment horizontal="center" vertical="center" wrapText="1"/>
    </xf>
    <xf numFmtId="0" fontId="10" fillId="9" borderId="19" xfId="8" applyFont="1" applyFill="1" applyBorder="1" applyAlignment="1">
      <alignment horizontal="center" vertical="center" wrapText="1"/>
    </xf>
    <xf numFmtId="0" fontId="10" fillId="9" borderId="20" xfId="8" applyFont="1" applyFill="1" applyBorder="1" applyAlignment="1">
      <alignment horizontal="center" vertical="center" wrapText="1"/>
    </xf>
    <xf numFmtId="0" fontId="10" fillId="9" borderId="17" xfId="8" applyFont="1" applyFill="1" applyBorder="1" applyAlignment="1">
      <alignment horizontal="center" vertical="center" wrapText="1"/>
    </xf>
    <xf numFmtId="0" fontId="10" fillId="9" borderId="13" xfId="8" applyFont="1" applyFill="1" applyBorder="1" applyAlignment="1">
      <alignment horizontal="center" vertical="center" wrapText="1"/>
    </xf>
    <xf numFmtId="0" fontId="5" fillId="9" borderId="11" xfId="8" applyFont="1" applyFill="1" applyBorder="1" applyAlignment="1">
      <alignment horizontal="center" vertical="center"/>
    </xf>
    <xf numFmtId="0" fontId="5" fillId="9" borderId="18" xfId="8" applyFont="1" applyFill="1" applyBorder="1" applyAlignment="1">
      <alignment horizontal="center" vertical="center"/>
    </xf>
    <xf numFmtId="0" fontId="5" fillId="9" borderId="12" xfId="8" applyFont="1" applyFill="1" applyBorder="1" applyAlignment="1">
      <alignment horizontal="center" vertical="center"/>
    </xf>
    <xf numFmtId="0" fontId="5" fillId="9" borderId="16" xfId="8" applyFont="1" applyFill="1" applyBorder="1" applyAlignment="1">
      <alignment horizontal="center" vertical="center"/>
    </xf>
    <xf numFmtId="0" fontId="10" fillId="9" borderId="16" xfId="8" applyFont="1" applyFill="1" applyBorder="1" applyAlignment="1">
      <alignment horizontal="center" vertical="center" wrapText="1"/>
    </xf>
    <xf numFmtId="0" fontId="5" fillId="9" borderId="11" xfId="8" applyFont="1" applyFill="1" applyBorder="1" applyAlignment="1">
      <alignment horizontal="center" vertical="center" wrapText="1"/>
    </xf>
    <xf numFmtId="0" fontId="5" fillId="9" borderId="18" xfId="8" applyFont="1" applyFill="1" applyBorder="1" applyAlignment="1">
      <alignment horizontal="center" vertical="center" wrapText="1"/>
    </xf>
    <xf numFmtId="0" fontId="5" fillId="9" borderId="12" xfId="8" applyFont="1" applyFill="1" applyBorder="1" applyAlignment="1">
      <alignment horizontal="center" vertical="center" wrapText="1"/>
    </xf>
    <xf numFmtId="0" fontId="10" fillId="9" borderId="18" xfId="8" applyFont="1" applyFill="1" applyBorder="1" applyAlignment="1">
      <alignment horizontal="center" vertical="center" wrapText="1"/>
    </xf>
  </cellXfs>
  <cellStyles count="9">
    <cellStyle name="パーセント" xfId="2" builtinId="5"/>
    <cellStyle name="パーセント 2" xfId="7" xr:uid="{C9B21B16-21F2-466A-BCD3-F66F0108C539}"/>
    <cellStyle name="桁区切り" xfId="1" builtinId="6"/>
    <cellStyle name="桁区切り 2" xfId="4" xr:uid="{7606025F-4624-4ED3-BADD-C8875524201B}"/>
    <cellStyle name="桁区切り 3" xfId="6" xr:uid="{D96662A9-9E4F-4008-B545-B67BD1D5F340}"/>
    <cellStyle name="標準" xfId="0" builtinId="0"/>
    <cellStyle name="標準 2" xfId="5" xr:uid="{9E67F289-121F-4864-90A5-8537E307ED31}"/>
    <cellStyle name="標準 2 2" xfId="3" xr:uid="{1962C833-7820-4BB2-9915-52AAB613412B}"/>
    <cellStyle name="標準 2 3" xfId="8" xr:uid="{98F85176-D306-49C1-AFC6-B81D19EB6E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98D2-7C04-4BC3-BC86-505168FE5914}">
  <sheetPr codeName="Sheet1">
    <pageSetUpPr fitToPage="1"/>
  </sheetPr>
  <dimension ref="B1:L57"/>
  <sheetViews>
    <sheetView showGridLines="0" tabSelected="1" topLeftCell="A23" zoomScale="110" zoomScaleNormal="110" workbookViewId="0">
      <selection activeCell="F41" sqref="F41"/>
    </sheetView>
  </sheetViews>
  <sheetFormatPr defaultColWidth="8.625" defaultRowHeight="14.25"/>
  <cols>
    <col min="1" max="1" width="1.25" style="1" customWidth="1"/>
    <col min="2" max="2" width="27.25" style="1" customWidth="1"/>
    <col min="3" max="3" width="18.75" style="1" customWidth="1"/>
    <col min="4" max="4" width="17.5" style="1" customWidth="1"/>
    <col min="5" max="5" width="9.625" style="1" customWidth="1"/>
    <col min="6" max="6" width="2.125" style="1" customWidth="1"/>
    <col min="7" max="7" width="17.5" style="1" customWidth="1"/>
    <col min="8" max="8" width="9.625" style="1" customWidth="1"/>
    <col min="9" max="9" width="2.125" style="1" customWidth="1"/>
    <col min="10" max="10" width="17.5" style="1" customWidth="1"/>
    <col min="11" max="11" width="9.625" style="1" customWidth="1"/>
    <col min="12" max="13" width="2.25" style="1" customWidth="1"/>
    <col min="14" max="16384" width="8.625" style="1"/>
  </cols>
  <sheetData>
    <row r="1" spans="2:12" ht="6.6" customHeight="1"/>
    <row r="2" spans="2:12" ht="15" thickBot="1">
      <c r="B2" s="33" t="s">
        <v>102</v>
      </c>
      <c r="C2" s="32"/>
    </row>
    <row r="3" spans="2:12">
      <c r="B3" s="39" t="s">
        <v>99</v>
      </c>
      <c r="C3" s="37">
        <v>1111</v>
      </c>
      <c r="J3" s="141" t="s">
        <v>214</v>
      </c>
      <c r="K3" s="142"/>
      <c r="L3" s="143"/>
    </row>
    <row r="4" spans="2:12" ht="15" thickBot="1">
      <c r="B4" s="39" t="s">
        <v>100</v>
      </c>
      <c r="C4" s="38" t="s">
        <v>101</v>
      </c>
      <c r="J4" s="144"/>
      <c r="K4" s="145"/>
      <c r="L4" s="146"/>
    </row>
    <row r="5" spans="2:12">
      <c r="B5" s="39" t="s">
        <v>163</v>
      </c>
      <c r="C5" s="38" t="s">
        <v>12</v>
      </c>
    </row>
    <row r="6" spans="2:12">
      <c r="B6" s="39" t="s">
        <v>164</v>
      </c>
      <c r="C6" s="127" t="s">
        <v>39</v>
      </c>
    </row>
    <row r="7" spans="2:12">
      <c r="B7" s="41" t="s">
        <v>195</v>
      </c>
      <c r="C7" s="126" t="s">
        <v>198</v>
      </c>
    </row>
    <row r="8" spans="2:12">
      <c r="B8" s="41" t="s">
        <v>205</v>
      </c>
      <c r="C8" s="126" t="s">
        <v>207</v>
      </c>
    </row>
    <row r="9" spans="2:12" ht="15.75">
      <c r="B9" s="125" t="s">
        <v>215</v>
      </c>
      <c r="C9" s="126" t="s">
        <v>220</v>
      </c>
    </row>
    <row r="10" spans="2:12">
      <c r="B10" s="40" t="s">
        <v>165</v>
      </c>
      <c r="C10" s="11">
        <v>850000</v>
      </c>
      <c r="D10" s="1" t="s">
        <v>16</v>
      </c>
    </row>
    <row r="11" spans="2:12">
      <c r="B11" s="125" t="s">
        <v>212</v>
      </c>
      <c r="C11" s="11">
        <v>5000</v>
      </c>
      <c r="D11" s="1" t="s">
        <v>16</v>
      </c>
    </row>
    <row r="12" spans="2:12" ht="15.75">
      <c r="B12" s="40" t="s">
        <v>209</v>
      </c>
      <c r="C12" s="2">
        <v>10000</v>
      </c>
      <c r="D12" s="1" t="s">
        <v>16</v>
      </c>
    </row>
    <row r="13" spans="2:12">
      <c r="B13" s="41" t="s">
        <v>166</v>
      </c>
      <c r="C13" s="11">
        <v>835000</v>
      </c>
      <c r="D13" s="1" t="s">
        <v>16</v>
      </c>
    </row>
    <row r="14" spans="2:12">
      <c r="B14" s="41" t="s">
        <v>18</v>
      </c>
      <c r="C14" s="11">
        <v>830450</v>
      </c>
      <c r="D14" s="1" t="s">
        <v>16</v>
      </c>
    </row>
    <row r="15" spans="2:12">
      <c r="B15" s="41" t="s">
        <v>17</v>
      </c>
      <c r="C15" s="11">
        <v>830450</v>
      </c>
      <c r="D15" s="1" t="s">
        <v>16</v>
      </c>
    </row>
    <row r="16" spans="2:12">
      <c r="B16" s="41" t="s">
        <v>9</v>
      </c>
      <c r="C16" s="11">
        <v>20</v>
      </c>
      <c r="D16" s="1" t="s">
        <v>103</v>
      </c>
    </row>
    <row r="17" spans="2:12">
      <c r="B17" s="40" t="s">
        <v>114</v>
      </c>
      <c r="C17" s="2">
        <f>C15*C16</f>
        <v>16609000</v>
      </c>
      <c r="D17" s="1" t="s">
        <v>24</v>
      </c>
    </row>
    <row r="18" spans="2:12">
      <c r="B18" s="44" t="s">
        <v>211</v>
      </c>
    </row>
    <row r="19" spans="2:12">
      <c r="B19" s="44" t="s">
        <v>213</v>
      </c>
    </row>
    <row r="20" spans="2:12">
      <c r="B20" s="44"/>
    </row>
    <row r="21" spans="2:12" ht="14.25" customHeight="1" thickBot="1">
      <c r="B21" s="57" t="s">
        <v>231</v>
      </c>
    </row>
    <row r="22" spans="2:12" ht="42.75">
      <c r="B22" s="45"/>
      <c r="C22" s="46"/>
      <c r="D22" s="48" t="s">
        <v>119</v>
      </c>
      <c r="E22" s="46"/>
      <c r="F22" s="46"/>
      <c r="G22" s="48" t="s">
        <v>122</v>
      </c>
      <c r="H22" s="46"/>
      <c r="I22" s="46"/>
      <c r="J22" s="130" t="s">
        <v>228</v>
      </c>
      <c r="K22" s="46"/>
      <c r="L22" s="47"/>
    </row>
    <row r="23" spans="2:12">
      <c r="B23" s="14" t="s">
        <v>113</v>
      </c>
      <c r="C23" s="15"/>
      <c r="D23" s="135">
        <f>SUM(D24:D26)</f>
        <v>147939050000</v>
      </c>
      <c r="E23" s="15" t="s">
        <v>42</v>
      </c>
      <c r="F23" s="15"/>
      <c r="G23" s="137">
        <f>SUM(G24:G26)</f>
        <v>146188292011.83429</v>
      </c>
      <c r="H23" s="15" t="s">
        <v>42</v>
      </c>
      <c r="I23" s="15"/>
      <c r="J23" s="15">
        <f>SUM(J24:J26)</f>
        <v>8801.7515811809444</v>
      </c>
      <c r="K23" s="15" t="s">
        <v>115</v>
      </c>
      <c r="L23" s="53"/>
    </row>
    <row r="24" spans="2:12">
      <c r="B24" s="16"/>
      <c r="C24" s="17" t="s">
        <v>0</v>
      </c>
      <c r="D24" s="136">
        <f>'応札価格算定シート(サマリーシート1に対応)'!D8</f>
        <v>139661000000</v>
      </c>
      <c r="E24" s="17" t="s">
        <v>42</v>
      </c>
      <c r="F24" s="17"/>
      <c r="G24" s="136">
        <f>D24*$C$13/($C$12+$C$13)</f>
        <v>138008207100.59171</v>
      </c>
      <c r="H24" s="17" t="s">
        <v>42</v>
      </c>
      <c r="I24" s="17"/>
      <c r="J24" s="17">
        <f>G24/$C$17</f>
        <v>8309.242404755958</v>
      </c>
      <c r="K24" s="17" t="s">
        <v>115</v>
      </c>
      <c r="L24" s="53"/>
    </row>
    <row r="25" spans="2:12">
      <c r="B25" s="16"/>
      <c r="C25" s="17" t="s">
        <v>14</v>
      </c>
      <c r="D25" s="136">
        <f>'応札価格算定シート(サマリーシート1に対応)'!E8</f>
        <v>1295000000</v>
      </c>
      <c r="E25" s="17" t="s">
        <v>42</v>
      </c>
      <c r="F25" s="17"/>
      <c r="G25" s="136">
        <f>D25*$C$13/($C$12+$C$13)</f>
        <v>1279674556.2130177</v>
      </c>
      <c r="H25" s="17" t="s">
        <v>42</v>
      </c>
      <c r="I25" s="17"/>
      <c r="J25" s="17">
        <f>G25/$C$17</f>
        <v>77.04705618718873</v>
      </c>
      <c r="K25" s="17" t="s">
        <v>115</v>
      </c>
      <c r="L25" s="53"/>
    </row>
    <row r="26" spans="2:12">
      <c r="B26" s="16"/>
      <c r="C26" s="17" t="s">
        <v>13</v>
      </c>
      <c r="D26" s="136">
        <f>'応札価格算定シート(サマリーシート1に対応)'!F8</f>
        <v>6983050000</v>
      </c>
      <c r="E26" s="17" t="s">
        <v>42</v>
      </c>
      <c r="F26" s="17"/>
      <c r="G26" s="136">
        <f>D26*$C$13/($C$12+$C$13)</f>
        <v>6900410355.0295858</v>
      </c>
      <c r="H26" s="17" t="s">
        <v>42</v>
      </c>
      <c r="I26" s="17"/>
      <c r="J26" s="17">
        <f>G26/$C$17</f>
        <v>415.46212023779793</v>
      </c>
      <c r="K26" s="17" t="s">
        <v>115</v>
      </c>
      <c r="L26" s="53"/>
    </row>
    <row r="27" spans="2:12">
      <c r="B27" s="14" t="s">
        <v>10</v>
      </c>
      <c r="C27" s="15"/>
      <c r="D27" s="135">
        <f>SUM(D28:D35)</f>
        <v>159459722627.53326</v>
      </c>
      <c r="E27" s="15" t="s">
        <v>42</v>
      </c>
      <c r="F27" s="15"/>
      <c r="G27" s="137">
        <f>SUM(G28:G35)</f>
        <v>157572625318.33167</v>
      </c>
      <c r="H27" s="15" t="s">
        <v>42</v>
      </c>
      <c r="I27" s="15"/>
      <c r="J27" s="15">
        <f>SUM(J28:J35)</f>
        <v>9487.1831728780598</v>
      </c>
      <c r="K27" s="15" t="s">
        <v>115</v>
      </c>
      <c r="L27" s="53"/>
    </row>
    <row r="28" spans="2:12">
      <c r="B28" s="16"/>
      <c r="C28" s="17" t="s">
        <v>2</v>
      </c>
      <c r="D28" s="136">
        <f>'応札価格算定シート(サマリーシート1に対応)'!G8</f>
        <v>13102216522.256369</v>
      </c>
      <c r="E28" s="17" t="s">
        <v>42</v>
      </c>
      <c r="F28" s="17"/>
      <c r="G28" s="136">
        <f t="shared" ref="G28:G35" si="0">D28*$C$13/($C$12+$C$13)</f>
        <v>12947160705.424932</v>
      </c>
      <c r="H28" s="17" t="s">
        <v>42</v>
      </c>
      <c r="I28" s="17"/>
      <c r="J28" s="17">
        <f>G28/$C$17</f>
        <v>779.52680507104174</v>
      </c>
      <c r="K28" s="17" t="s">
        <v>115</v>
      </c>
      <c r="L28" s="53"/>
    </row>
    <row r="29" spans="2:12">
      <c r="B29" s="16"/>
      <c r="C29" s="17" t="s">
        <v>3</v>
      </c>
      <c r="D29" s="136">
        <f>'応札価格算定シート(サマリーシート1に対応)'!H8</f>
        <v>12640000000</v>
      </c>
      <c r="E29" s="17" t="s">
        <v>42</v>
      </c>
      <c r="F29" s="17"/>
      <c r="G29" s="136">
        <f t="shared" si="0"/>
        <v>12490414201.183432</v>
      </c>
      <c r="H29" s="17" t="s">
        <v>42</v>
      </c>
      <c r="I29" s="17"/>
      <c r="J29" s="17">
        <f t="shared" ref="J29:J35" si="1">G29/$C$17</f>
        <v>752.02686502398888</v>
      </c>
      <c r="K29" s="17" t="s">
        <v>115</v>
      </c>
      <c r="L29" s="53"/>
    </row>
    <row r="30" spans="2:12">
      <c r="B30" s="16"/>
      <c r="C30" s="17" t="s">
        <v>4</v>
      </c>
      <c r="D30" s="136">
        <f>'応札価格算定シート(サマリーシート1に対応)'!I8</f>
        <v>67020000000</v>
      </c>
      <c r="E30" s="17" t="s">
        <v>42</v>
      </c>
      <c r="F30" s="17"/>
      <c r="G30" s="136">
        <f>D30*$C$13/($C$12+$C$13)</f>
        <v>66226863905.325447</v>
      </c>
      <c r="H30" s="17" t="s">
        <v>42</v>
      </c>
      <c r="I30" s="17"/>
      <c r="J30" s="17">
        <f t="shared" si="1"/>
        <v>3987.4082669230806</v>
      </c>
      <c r="K30" s="17" t="s">
        <v>115</v>
      </c>
      <c r="L30" s="53"/>
    </row>
    <row r="31" spans="2:12">
      <c r="B31" s="16"/>
      <c r="C31" s="17" t="s">
        <v>5</v>
      </c>
      <c r="D31" s="136">
        <f>'応札価格算定シート(サマリーシート1に対応)'!J8</f>
        <v>15128100000</v>
      </c>
      <c r="E31" s="17" t="s">
        <v>42</v>
      </c>
      <c r="F31" s="17"/>
      <c r="G31" s="136">
        <f>D31*$C$13/($C$12+$C$13)</f>
        <v>14949069230.76923</v>
      </c>
      <c r="H31" s="17" t="s">
        <v>42</v>
      </c>
      <c r="I31" s="17"/>
      <c r="J31" s="17">
        <f t="shared" si="1"/>
        <v>900.05835575707329</v>
      </c>
      <c r="K31" s="17" t="s">
        <v>115</v>
      </c>
      <c r="L31" s="53"/>
    </row>
    <row r="32" spans="2:12">
      <c r="B32" s="16"/>
      <c r="C32" s="17" t="s">
        <v>43</v>
      </c>
      <c r="D32" s="136">
        <f>'応札価格算定シート(サマリーシート1に対応)'!K8</f>
        <v>4825548915.9978094</v>
      </c>
      <c r="E32" s="17" t="s">
        <v>42</v>
      </c>
      <c r="F32" s="17"/>
      <c r="G32" s="136">
        <f t="shared" si="0"/>
        <v>4768441828.2345219</v>
      </c>
      <c r="H32" s="17" t="s">
        <v>42</v>
      </c>
      <c r="I32" s="17"/>
      <c r="J32" s="17">
        <f t="shared" si="1"/>
        <v>287.09987526247949</v>
      </c>
      <c r="K32" s="17" t="s">
        <v>115</v>
      </c>
      <c r="L32" s="53"/>
    </row>
    <row r="33" spans="2:12">
      <c r="B33" s="16"/>
      <c r="C33" s="17" t="s">
        <v>44</v>
      </c>
      <c r="D33" s="136">
        <f>'応札価格算定シート(サマリーシート1に対応)'!L8</f>
        <v>982230289.27909076</v>
      </c>
      <c r="E33" s="17" t="s">
        <v>42</v>
      </c>
      <c r="F33" s="17"/>
      <c r="G33" s="136">
        <f t="shared" si="0"/>
        <v>970606262.18703043</v>
      </c>
      <c r="H33" s="17" t="s">
        <v>42</v>
      </c>
      <c r="I33" s="17"/>
      <c r="J33" s="17">
        <f t="shared" si="1"/>
        <v>58.438573194474706</v>
      </c>
      <c r="K33" s="17" t="s">
        <v>115</v>
      </c>
      <c r="L33" s="53"/>
    </row>
    <row r="34" spans="2:12">
      <c r="B34" s="16"/>
      <c r="C34" s="17" t="s">
        <v>45</v>
      </c>
      <c r="D34" s="136">
        <f>'応札価格算定シート(サマリーシート1に対応)'!M8</f>
        <v>1801626900</v>
      </c>
      <c r="E34" s="17" t="s">
        <v>42</v>
      </c>
      <c r="F34" s="17"/>
      <c r="G34" s="136">
        <f t="shared" si="0"/>
        <v>1780305871.5976331</v>
      </c>
      <c r="H34" s="17" t="s">
        <v>42</v>
      </c>
      <c r="I34" s="17"/>
      <c r="J34" s="17">
        <f t="shared" si="1"/>
        <v>107.18922702135187</v>
      </c>
      <c r="K34" s="17" t="s">
        <v>115</v>
      </c>
      <c r="L34" s="53"/>
    </row>
    <row r="35" spans="2:12">
      <c r="B35" s="16"/>
      <c r="C35" s="17" t="s">
        <v>11</v>
      </c>
      <c r="D35" s="136">
        <f>'応札価格算定シート(サマリーシート1に対応)'!N8</f>
        <v>43960000000</v>
      </c>
      <c r="E35" s="17" t="s">
        <v>42</v>
      </c>
      <c r="F35" s="17"/>
      <c r="G35" s="136">
        <f t="shared" si="0"/>
        <v>43439763313.609467</v>
      </c>
      <c r="H35" s="17" t="s">
        <v>42</v>
      </c>
      <c r="I35" s="17"/>
      <c r="J35" s="17">
        <f t="shared" si="1"/>
        <v>2615.435204624569</v>
      </c>
      <c r="K35" s="17" t="s">
        <v>115</v>
      </c>
      <c r="L35" s="53"/>
    </row>
    <row r="36" spans="2:12">
      <c r="B36" s="14" t="s">
        <v>6</v>
      </c>
      <c r="C36" s="15"/>
      <c r="D36" s="135">
        <f>'応札価格算定シート(サマリーシート1に対応)'!O8</f>
        <v>150572116320</v>
      </c>
      <c r="E36" s="15" t="s">
        <v>42</v>
      </c>
      <c r="F36" s="15"/>
      <c r="G36" s="135">
        <f>D36*$C$13/($C$12+$C$13)</f>
        <v>148790197783.66864</v>
      </c>
      <c r="H36" s="15" t="s">
        <v>42</v>
      </c>
      <c r="I36" s="15"/>
      <c r="J36" s="15">
        <f>G36/$C$17</f>
        <v>8958.4079585567251</v>
      </c>
      <c r="K36" s="15" t="s">
        <v>115</v>
      </c>
      <c r="L36" s="53"/>
    </row>
    <row r="37" spans="2:12" s="42" customFormat="1">
      <c r="B37" s="139"/>
      <c r="C37" s="140"/>
      <c r="D37" s="49"/>
      <c r="E37" s="50"/>
      <c r="F37" s="50"/>
      <c r="G37" s="51"/>
      <c r="H37" s="50"/>
      <c r="I37" s="52"/>
      <c r="J37" s="43">
        <f>ROUNDDOWN(J23+J27+J36,0)</f>
        <v>27247</v>
      </c>
      <c r="K37" s="43" t="s">
        <v>115</v>
      </c>
      <c r="L37" s="53"/>
    </row>
    <row r="38" spans="2:12" s="42" customFormat="1" ht="15" thickBot="1">
      <c r="B38" s="18"/>
      <c r="C38" s="19"/>
      <c r="D38" s="19"/>
      <c r="E38" s="19"/>
      <c r="F38" s="19"/>
      <c r="G38" s="19"/>
      <c r="H38" s="19"/>
      <c r="I38" s="19"/>
      <c r="J38" s="19"/>
      <c r="K38" s="19"/>
      <c r="L38" s="54"/>
    </row>
    <row r="39" spans="2:12" s="42" customFormat="1">
      <c r="B39" s="1"/>
      <c r="C39" s="1"/>
      <c r="D39" s="1"/>
      <c r="E39" s="1"/>
      <c r="F39" s="1"/>
      <c r="G39" s="1"/>
      <c r="H39" s="1"/>
      <c r="I39" s="1"/>
      <c r="J39" s="1"/>
      <c r="K39" s="1"/>
      <c r="L39" s="1"/>
    </row>
    <row r="40" spans="2:12" s="42" customFormat="1" ht="15" thickBot="1">
      <c r="B40" s="57" t="s">
        <v>232</v>
      </c>
      <c r="C40" s="1"/>
      <c r="D40" s="1"/>
      <c r="F40" s="133" t="s">
        <v>243</v>
      </c>
      <c r="G40" s="1"/>
      <c r="H40" s="1"/>
      <c r="I40" s="1"/>
      <c r="J40" s="1"/>
      <c r="K40" s="1"/>
      <c r="L40" s="1"/>
    </row>
    <row r="41" spans="2:12" s="42" customFormat="1" ht="42.75">
      <c r="B41" s="45"/>
      <c r="C41" s="46"/>
      <c r="D41" s="48" t="s">
        <v>119</v>
      </c>
      <c r="E41" s="46"/>
      <c r="F41" s="46"/>
      <c r="G41" s="48" t="s">
        <v>122</v>
      </c>
      <c r="H41" s="46"/>
      <c r="I41" s="46"/>
      <c r="J41" s="130" t="s">
        <v>228</v>
      </c>
      <c r="K41" s="46"/>
      <c r="L41" s="47"/>
    </row>
    <row r="42" spans="2:12">
      <c r="B42" s="14" t="s">
        <v>113</v>
      </c>
      <c r="C42" s="15"/>
      <c r="D42" s="135">
        <f>SUM(D43:D45)</f>
        <v>147939050000</v>
      </c>
      <c r="E42" s="15" t="s">
        <v>42</v>
      </c>
      <c r="F42" s="15"/>
      <c r="G42" s="137">
        <f>SUM(G43:G45)</f>
        <v>146188292011.83429</v>
      </c>
      <c r="H42" s="15" t="s">
        <v>42</v>
      </c>
      <c r="I42" s="15"/>
      <c r="J42" s="15">
        <f>SUM(J43:J45)</f>
        <v>8801.7515811809444</v>
      </c>
      <c r="K42" s="15" t="s">
        <v>115</v>
      </c>
      <c r="L42" s="53"/>
    </row>
    <row r="43" spans="2:12">
      <c r="B43" s="16"/>
      <c r="C43" s="17" t="s">
        <v>0</v>
      </c>
      <c r="D43" s="136">
        <f>'応札価格算定シート(サマリーシート2に対応)'!D8</f>
        <v>139661000000</v>
      </c>
      <c r="E43" s="17" t="s">
        <v>42</v>
      </c>
      <c r="F43" s="17"/>
      <c r="G43" s="136">
        <f>D43*$C$13/($C$12+$C$13)</f>
        <v>138008207100.59171</v>
      </c>
      <c r="H43" s="17" t="s">
        <v>42</v>
      </c>
      <c r="I43" s="17"/>
      <c r="J43" s="17">
        <f>G43/$C$17</f>
        <v>8309.242404755958</v>
      </c>
      <c r="K43" s="17" t="s">
        <v>115</v>
      </c>
      <c r="L43" s="53"/>
    </row>
    <row r="44" spans="2:12">
      <c r="B44" s="16"/>
      <c r="C44" s="17" t="s">
        <v>14</v>
      </c>
      <c r="D44" s="136">
        <f>'応札価格算定シート(サマリーシート2に対応)'!E8</f>
        <v>1295000000</v>
      </c>
      <c r="E44" s="17" t="s">
        <v>42</v>
      </c>
      <c r="F44" s="17"/>
      <c r="G44" s="136">
        <f>D44*$C$13/($C$12+$C$13)</f>
        <v>1279674556.2130177</v>
      </c>
      <c r="H44" s="17" t="s">
        <v>42</v>
      </c>
      <c r="I44" s="17"/>
      <c r="J44" s="17">
        <f>G44/$C$17</f>
        <v>77.04705618718873</v>
      </c>
      <c r="K44" s="17" t="s">
        <v>115</v>
      </c>
      <c r="L44" s="53"/>
    </row>
    <row r="45" spans="2:12">
      <c r="B45" s="16"/>
      <c r="C45" s="17" t="s">
        <v>13</v>
      </c>
      <c r="D45" s="136">
        <f>'応札価格算定シート(サマリーシート2に対応)'!F8</f>
        <v>6983050000</v>
      </c>
      <c r="E45" s="17" t="s">
        <v>42</v>
      </c>
      <c r="F45" s="17"/>
      <c r="G45" s="136">
        <f>D45*$C$13/($C$12+$C$13)</f>
        <v>6900410355.0295858</v>
      </c>
      <c r="H45" s="17" t="s">
        <v>42</v>
      </c>
      <c r="I45" s="17"/>
      <c r="J45" s="17">
        <f>G45/$C$17</f>
        <v>415.46212023779793</v>
      </c>
      <c r="K45" s="17" t="s">
        <v>115</v>
      </c>
      <c r="L45" s="53"/>
    </row>
    <row r="46" spans="2:12">
      <c r="B46" s="14" t="s">
        <v>10</v>
      </c>
      <c r="C46" s="15"/>
      <c r="D46" s="135">
        <f>SUM(D47:D54)</f>
        <v>145499722627.53326</v>
      </c>
      <c r="E46" s="15" t="s">
        <v>42</v>
      </c>
      <c r="F46" s="15"/>
      <c r="G46" s="137">
        <f>SUM(G47:G54)</f>
        <v>143777832418.9234</v>
      </c>
      <c r="H46" s="15" t="s">
        <v>42</v>
      </c>
      <c r="I46" s="15"/>
      <c r="J46" s="15">
        <f>SUM(J47:J54)</f>
        <v>8656.6218567597934</v>
      </c>
      <c r="K46" s="15" t="s">
        <v>115</v>
      </c>
      <c r="L46" s="53"/>
    </row>
    <row r="47" spans="2:12">
      <c r="B47" s="16"/>
      <c r="C47" s="17" t="s">
        <v>2</v>
      </c>
      <c r="D47" s="136">
        <f>'応札価格算定シート(サマリーシート2に対応)'!G8</f>
        <v>13102216522.256369</v>
      </c>
      <c r="E47" s="17" t="s">
        <v>42</v>
      </c>
      <c r="F47" s="17"/>
      <c r="G47" s="136">
        <f t="shared" ref="G47:G48" si="2">D47*$C$13/($C$12+$C$13)</f>
        <v>12947160705.424932</v>
      </c>
      <c r="H47" s="17" t="s">
        <v>42</v>
      </c>
      <c r="I47" s="17"/>
      <c r="J47" s="17">
        <f>G47/$C$17</f>
        <v>779.52680507104174</v>
      </c>
      <c r="K47" s="17" t="s">
        <v>115</v>
      </c>
      <c r="L47" s="53"/>
    </row>
    <row r="48" spans="2:12">
      <c r="B48" s="16"/>
      <c r="C48" s="17" t="s">
        <v>3</v>
      </c>
      <c r="D48" s="136">
        <f>'応札価格算定シート(サマリーシート2に対応)'!H8</f>
        <v>12640000000</v>
      </c>
      <c r="E48" s="17" t="s">
        <v>42</v>
      </c>
      <c r="F48" s="17"/>
      <c r="G48" s="136">
        <f t="shared" si="2"/>
        <v>12490414201.183432</v>
      </c>
      <c r="H48" s="17" t="s">
        <v>42</v>
      </c>
      <c r="I48" s="17"/>
      <c r="J48" s="17">
        <f t="shared" ref="J48:J54" si="3">G48/$C$17</f>
        <v>752.02686502398888</v>
      </c>
      <c r="K48" s="17" t="s">
        <v>115</v>
      </c>
      <c r="L48" s="53"/>
    </row>
    <row r="49" spans="2:12" s="3" customFormat="1">
      <c r="B49" s="16"/>
      <c r="C49" s="17" t="s">
        <v>4</v>
      </c>
      <c r="D49" s="136">
        <f>'応札価格算定シート(サマリーシート2に対応)'!I8</f>
        <v>67020000000</v>
      </c>
      <c r="E49" s="17" t="s">
        <v>42</v>
      </c>
      <c r="F49" s="17"/>
      <c r="G49" s="136">
        <f>D49*$C$13/($C$12+$C$13)</f>
        <v>66226863905.325447</v>
      </c>
      <c r="H49" s="17" t="s">
        <v>42</v>
      </c>
      <c r="I49" s="17"/>
      <c r="J49" s="17">
        <f t="shared" si="3"/>
        <v>3987.4082669230806</v>
      </c>
      <c r="K49" s="17" t="s">
        <v>115</v>
      </c>
      <c r="L49" s="53"/>
    </row>
    <row r="50" spans="2:12">
      <c r="B50" s="16"/>
      <c r="C50" s="17" t="s">
        <v>5</v>
      </c>
      <c r="D50" s="136">
        <f>'応札価格算定シート(サマリーシート2に対応)'!J8</f>
        <v>15128100000</v>
      </c>
      <c r="E50" s="17" t="s">
        <v>42</v>
      </c>
      <c r="F50" s="17"/>
      <c r="G50" s="136">
        <f>D50*$C$13/($C$12+$C$13)</f>
        <v>14949069230.76923</v>
      </c>
      <c r="H50" s="17" t="s">
        <v>42</v>
      </c>
      <c r="I50" s="17"/>
      <c r="J50" s="17">
        <f t="shared" si="3"/>
        <v>900.05835575707329</v>
      </c>
      <c r="K50" s="17" t="s">
        <v>115</v>
      </c>
      <c r="L50" s="53"/>
    </row>
    <row r="51" spans="2:12">
      <c r="B51" s="16"/>
      <c r="C51" s="17" t="s">
        <v>43</v>
      </c>
      <c r="D51" s="136">
        <f>'応札価格算定シート(サマリーシート2に対応)'!K8</f>
        <v>4825548915.9978094</v>
      </c>
      <c r="E51" s="17" t="s">
        <v>42</v>
      </c>
      <c r="F51" s="17"/>
      <c r="G51" s="136">
        <f t="shared" ref="G51:G54" si="4">D51*$C$13/($C$12+$C$13)</f>
        <v>4768441828.2345219</v>
      </c>
      <c r="H51" s="17" t="s">
        <v>42</v>
      </c>
      <c r="I51" s="17"/>
      <c r="J51" s="17">
        <f t="shared" si="3"/>
        <v>287.09987526247949</v>
      </c>
      <c r="K51" s="17" t="s">
        <v>115</v>
      </c>
      <c r="L51" s="53"/>
    </row>
    <row r="52" spans="2:12">
      <c r="B52" s="16"/>
      <c r="C52" s="17" t="s">
        <v>44</v>
      </c>
      <c r="D52" s="136">
        <f>'応札価格算定シート(サマリーシート2に対応)'!L8</f>
        <v>982230289.27909076</v>
      </c>
      <c r="E52" s="17" t="s">
        <v>42</v>
      </c>
      <c r="F52" s="17"/>
      <c r="G52" s="136">
        <f t="shared" si="4"/>
        <v>970606262.18703043</v>
      </c>
      <c r="H52" s="17" t="s">
        <v>42</v>
      </c>
      <c r="I52" s="17"/>
      <c r="J52" s="17">
        <f t="shared" si="3"/>
        <v>58.438573194474706</v>
      </c>
      <c r="K52" s="17" t="s">
        <v>115</v>
      </c>
      <c r="L52" s="53"/>
    </row>
    <row r="53" spans="2:12">
      <c r="B53" s="16"/>
      <c r="C53" s="17" t="s">
        <v>45</v>
      </c>
      <c r="D53" s="136">
        <f>'応札価格算定シート(サマリーシート2に対応)'!M8</f>
        <v>1801626900</v>
      </c>
      <c r="E53" s="17" t="s">
        <v>42</v>
      </c>
      <c r="F53" s="17"/>
      <c r="G53" s="136">
        <f t="shared" si="4"/>
        <v>1780305871.5976331</v>
      </c>
      <c r="H53" s="17" t="s">
        <v>42</v>
      </c>
      <c r="I53" s="17"/>
      <c r="J53" s="17">
        <f t="shared" si="3"/>
        <v>107.18922702135187</v>
      </c>
      <c r="K53" s="17" t="s">
        <v>115</v>
      </c>
      <c r="L53" s="53"/>
    </row>
    <row r="54" spans="2:12">
      <c r="B54" s="16"/>
      <c r="C54" s="17" t="s">
        <v>11</v>
      </c>
      <c r="D54" s="136">
        <f>'応札価格算定シート(サマリーシート2に対応)'!N8</f>
        <v>30000000000</v>
      </c>
      <c r="E54" s="17" t="s">
        <v>42</v>
      </c>
      <c r="F54" s="17"/>
      <c r="G54" s="136">
        <f t="shared" si="4"/>
        <v>29644970414.201183</v>
      </c>
      <c r="H54" s="17" t="s">
        <v>42</v>
      </c>
      <c r="I54" s="17"/>
      <c r="J54" s="17">
        <f t="shared" si="3"/>
        <v>1784.8738885063028</v>
      </c>
      <c r="K54" s="17" t="s">
        <v>115</v>
      </c>
      <c r="L54" s="53"/>
    </row>
    <row r="55" spans="2:12">
      <c r="B55" s="14" t="s">
        <v>6</v>
      </c>
      <c r="C55" s="15"/>
      <c r="D55" s="135">
        <f>'応札価格算定シート(サマリーシート2に対応)'!O8</f>
        <v>150572116320</v>
      </c>
      <c r="E55" s="15" t="s">
        <v>42</v>
      </c>
      <c r="F55" s="15"/>
      <c r="G55" s="135">
        <f>D55*$C$13/($C$12+$C$13)</f>
        <v>148790197783.66864</v>
      </c>
      <c r="H55" s="15" t="s">
        <v>42</v>
      </c>
      <c r="I55" s="15"/>
      <c r="J55" s="15">
        <f>G55/$C$17</f>
        <v>8958.4079585567251</v>
      </c>
      <c r="K55" s="15" t="s">
        <v>115</v>
      </c>
      <c r="L55" s="53"/>
    </row>
    <row r="56" spans="2:12">
      <c r="B56" s="139"/>
      <c r="C56" s="140"/>
      <c r="D56" s="49"/>
      <c r="E56" s="50"/>
      <c r="F56" s="50"/>
      <c r="G56" s="51"/>
      <c r="H56" s="50"/>
      <c r="I56" s="52"/>
      <c r="J56" s="43">
        <f>ROUNDDOWN(J42+J46+J55,0)</f>
        <v>26416</v>
      </c>
      <c r="K56" s="43" t="s">
        <v>115</v>
      </c>
      <c r="L56" s="53"/>
    </row>
    <row r="57" spans="2:12" ht="15" thickBot="1">
      <c r="B57" s="18"/>
      <c r="C57" s="19"/>
      <c r="D57" s="19"/>
      <c r="E57" s="19"/>
      <c r="F57" s="19"/>
      <c r="G57" s="19"/>
      <c r="H57" s="19"/>
      <c r="I57" s="19"/>
      <c r="J57" s="19"/>
      <c r="K57" s="19"/>
      <c r="L57" s="54"/>
    </row>
  </sheetData>
  <mergeCells count="3">
    <mergeCell ref="B37:C37"/>
    <mergeCell ref="J3:L4"/>
    <mergeCell ref="B56:C56"/>
  </mergeCells>
  <phoneticPr fontId="4"/>
  <pageMargins left="0.70866141732283472" right="0.70866141732283472" top="0.74803149606299213" bottom="0.74803149606299213" header="0.31496062992125984" footer="0.31496062992125984"/>
  <pageSetup paperSize="9" scale="86"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C0A5A379-1891-4D6F-8910-2EB125C37BC4}">
          <x14:formula1>
            <xm:f>対象電源!$D$3:$D$4</xm:f>
          </x14:formula1>
          <xm:sqref>C8</xm:sqref>
        </x14:dataValidation>
        <x14:dataValidation type="list" allowBlank="1" showInputMessage="1" showErrorMessage="1" xr:uid="{A7CB4BFE-C5EC-4ED0-92F0-DBB9AD3B3909}">
          <x14:formula1>
            <xm:f>対象電源!$B$3:$B$19</xm:f>
          </x14:formula1>
          <xm:sqref>C6</xm:sqref>
        </x14:dataValidation>
        <x14:dataValidation type="list" allowBlank="1" showInputMessage="1" showErrorMessage="1" xr:uid="{202D7893-6BDF-4ECC-B327-043E26E48B5C}">
          <x14:formula1>
            <xm:f>対象電源!$C$3:$C$11</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CB576-EED7-4C99-B9AF-8280D382053D}">
  <sheetPr codeName="Sheet2"/>
  <dimension ref="A2:U53"/>
  <sheetViews>
    <sheetView showGridLines="0" zoomScaleNormal="100" workbookViewId="0">
      <pane xSplit="3" ySplit="8" topLeftCell="D30" activePane="bottomRight" state="frozen"/>
      <selection activeCell="I19" sqref="I19"/>
      <selection pane="topRight" activeCell="I19" sqref="I19"/>
      <selection pane="bottomLeft" activeCell="I19" sqref="I19"/>
      <selection pane="bottomRight" activeCell="J3" sqref="J3"/>
    </sheetView>
  </sheetViews>
  <sheetFormatPr defaultColWidth="8.625" defaultRowHeight="14.25" outlineLevelCol="1"/>
  <cols>
    <col min="1" max="1" width="11.25" style="1" customWidth="1"/>
    <col min="2" max="2" width="4" style="1" customWidth="1"/>
    <col min="3" max="3" width="16.75" style="1" customWidth="1"/>
    <col min="4" max="16" width="13.625" style="1" customWidth="1"/>
    <col min="17" max="17" width="3.125" style="1" customWidth="1"/>
    <col min="18" max="18" width="12.625" style="1" hidden="1" customWidth="1" outlineLevel="1"/>
    <col min="19" max="20" width="8.625" style="1" hidden="1" customWidth="1" outlineLevel="1"/>
    <col min="21" max="21" width="8.625" style="1" collapsed="1"/>
    <col min="22" max="16384" width="8.625" style="1"/>
  </cols>
  <sheetData>
    <row r="2" spans="1:20" ht="28.5">
      <c r="C2" s="2" t="s">
        <v>163</v>
      </c>
      <c r="D2" s="2" t="s">
        <v>21</v>
      </c>
      <c r="E2" s="2" t="s">
        <v>23</v>
      </c>
      <c r="F2" s="2" t="s">
        <v>107</v>
      </c>
      <c r="G2" s="2" t="s">
        <v>9</v>
      </c>
      <c r="H2" s="2" t="s">
        <v>30</v>
      </c>
      <c r="I2" s="2" t="s">
        <v>8</v>
      </c>
      <c r="J2" s="34" t="s">
        <v>105</v>
      </c>
    </row>
    <row r="3" spans="1:20">
      <c r="C3" s="11" t="str">
        <f>サマリー!C5</f>
        <v>●●発電所x号機</v>
      </c>
      <c r="D3" s="2">
        <f>サマリー!C15</f>
        <v>830450</v>
      </c>
      <c r="E3" s="11">
        <v>9</v>
      </c>
      <c r="F3" s="11">
        <v>1</v>
      </c>
      <c r="G3" s="11">
        <f>サマリー!C16</f>
        <v>20</v>
      </c>
      <c r="H3" s="11">
        <f>SUM(E3:G3)</f>
        <v>30</v>
      </c>
      <c r="I3" s="61">
        <v>1.4E-2</v>
      </c>
      <c r="J3" s="138"/>
    </row>
    <row r="4" spans="1:20">
      <c r="R4" s="1" t="s">
        <v>109</v>
      </c>
    </row>
    <row r="5" spans="1:20" s="7" customFormat="1">
      <c r="D5" s="9" t="s">
        <v>25</v>
      </c>
      <c r="E5" s="9"/>
      <c r="F5" s="9"/>
      <c r="G5" s="5" t="s">
        <v>26</v>
      </c>
      <c r="H5" s="8"/>
      <c r="I5" s="8"/>
      <c r="J5" s="8"/>
      <c r="K5" s="8"/>
      <c r="L5" s="5"/>
      <c r="M5" s="8"/>
      <c r="N5" s="8"/>
      <c r="O5" s="12" t="s">
        <v>6</v>
      </c>
      <c r="P5" s="35" t="s">
        <v>106</v>
      </c>
      <c r="R5" s="8" t="s">
        <v>22</v>
      </c>
      <c r="S5" s="5" t="s">
        <v>27</v>
      </c>
      <c r="T5" s="12" t="s">
        <v>6</v>
      </c>
    </row>
    <row r="6" spans="1:20">
      <c r="B6" s="1" t="s">
        <v>15</v>
      </c>
      <c r="C6" s="1" t="s">
        <v>29</v>
      </c>
      <c r="D6" s="10" t="s">
        <v>0</v>
      </c>
      <c r="E6" s="10" t="s">
        <v>7</v>
      </c>
      <c r="F6" s="10" t="s">
        <v>1</v>
      </c>
      <c r="G6" s="5" t="s">
        <v>2</v>
      </c>
      <c r="H6" s="5" t="s">
        <v>3</v>
      </c>
      <c r="I6" s="5" t="s">
        <v>4</v>
      </c>
      <c r="J6" s="5" t="s">
        <v>5</v>
      </c>
      <c r="K6" s="5" t="s">
        <v>22</v>
      </c>
      <c r="L6" s="5" t="s">
        <v>27</v>
      </c>
      <c r="M6" s="5" t="s">
        <v>20</v>
      </c>
      <c r="N6" s="5" t="s">
        <v>11</v>
      </c>
      <c r="O6" s="13" t="s">
        <v>104</v>
      </c>
      <c r="P6" s="36" t="s">
        <v>104</v>
      </c>
      <c r="R6" s="5" t="s">
        <v>108</v>
      </c>
      <c r="S6" s="5" t="s">
        <v>108</v>
      </c>
      <c r="T6" s="13" t="s">
        <v>108</v>
      </c>
    </row>
    <row r="8" spans="1:20">
      <c r="C8" s="21" t="s">
        <v>19</v>
      </c>
      <c r="D8" s="6">
        <f t="shared" ref="D8:M8" si="0">SUM(D10:D49)</f>
        <v>139661000000</v>
      </c>
      <c r="E8" s="6">
        <f t="shared" si="0"/>
        <v>1295000000</v>
      </c>
      <c r="F8" s="6">
        <f t="shared" si="0"/>
        <v>6983050000</v>
      </c>
      <c r="G8" s="6">
        <f t="shared" si="0"/>
        <v>13102216522.256369</v>
      </c>
      <c r="H8" s="6">
        <f t="shared" si="0"/>
        <v>12640000000</v>
      </c>
      <c r="I8" s="6">
        <f t="shared" si="0"/>
        <v>67020000000</v>
      </c>
      <c r="J8" s="6">
        <f t="shared" si="0"/>
        <v>15128100000</v>
      </c>
      <c r="K8" s="6">
        <f t="shared" si="0"/>
        <v>4825548915.9978094</v>
      </c>
      <c r="L8" s="6">
        <f t="shared" si="0"/>
        <v>982230289.27909076</v>
      </c>
      <c r="M8" s="6">
        <f t="shared" si="0"/>
        <v>1801626900</v>
      </c>
      <c r="N8" s="6">
        <f t="shared" ref="N8:O8" si="1">SUM(N10:N49)</f>
        <v>43960000000</v>
      </c>
      <c r="O8" s="6">
        <f t="shared" si="1"/>
        <v>150572116320</v>
      </c>
      <c r="P8" s="6">
        <f t="shared" ref="P8" si="2">SUM(P10:P49)</f>
        <v>457970888947.53326</v>
      </c>
      <c r="R8" s="6">
        <f t="shared" ref="R8:T8" si="3">SUM(R10:R49)</f>
        <v>5810.7639424382078</v>
      </c>
      <c r="S8" s="6">
        <f t="shared" si="3"/>
        <v>1182.7687269300866</v>
      </c>
      <c r="T8" s="6">
        <f t="shared" si="3"/>
        <v>181313.88562827377</v>
      </c>
    </row>
    <row r="9" spans="1:20" s="42" customFormat="1">
      <c r="A9" s="36" t="s">
        <v>123</v>
      </c>
      <c r="B9" s="25">
        <v>0</v>
      </c>
      <c r="C9" s="22"/>
      <c r="D9" s="20"/>
      <c r="E9" s="20"/>
      <c r="F9" s="20"/>
      <c r="G9" s="20"/>
      <c r="H9" s="20"/>
      <c r="I9" s="20"/>
      <c r="J9" s="20"/>
      <c r="K9" s="20"/>
      <c r="L9" s="20"/>
      <c r="M9" s="20"/>
      <c r="N9" s="20"/>
      <c r="O9" s="20"/>
      <c r="P9" s="20"/>
      <c r="R9" s="20"/>
      <c r="S9" s="20"/>
      <c r="T9" s="20"/>
    </row>
    <row r="10" spans="1:20">
      <c r="A10" s="26" t="s">
        <v>46</v>
      </c>
      <c r="B10" s="25">
        <v>1</v>
      </c>
      <c r="C10" s="20"/>
      <c r="D10" s="20">
        <v>15517888888.888889</v>
      </c>
      <c r="E10" s="20">
        <v>1295000000</v>
      </c>
      <c r="F10" s="20"/>
      <c r="G10" s="20"/>
      <c r="H10" s="20"/>
      <c r="I10" s="20"/>
      <c r="J10" s="4"/>
      <c r="K10" s="4"/>
      <c r="L10" s="4"/>
      <c r="M10" s="4"/>
      <c r="N10" s="4"/>
      <c r="O10" s="4"/>
      <c r="P10" s="4">
        <f t="shared" ref="P10:P49" si="4">SUM(D10:O10)</f>
        <v>16812888888.888889</v>
      </c>
    </row>
    <row r="11" spans="1:20">
      <c r="A11" s="26"/>
      <c r="B11" s="25">
        <v>2</v>
      </c>
      <c r="C11" s="20"/>
      <c r="D11" s="20">
        <v>15517888888.888889</v>
      </c>
      <c r="E11" s="20"/>
      <c r="F11" s="20"/>
      <c r="G11" s="20"/>
      <c r="H11" s="20"/>
      <c r="I11" s="20"/>
      <c r="J11" s="4"/>
      <c r="K11" s="4"/>
      <c r="L11" s="4"/>
      <c r="M11" s="4"/>
      <c r="N11" s="4"/>
      <c r="O11" s="4"/>
      <c r="P11" s="4">
        <f t="shared" si="4"/>
        <v>15517888888.888889</v>
      </c>
    </row>
    <row r="12" spans="1:20">
      <c r="A12" s="26"/>
      <c r="B12" s="25">
        <v>3</v>
      </c>
      <c r="C12" s="20"/>
      <c r="D12" s="20">
        <v>15517888888.888889</v>
      </c>
      <c r="E12" s="20"/>
      <c r="F12" s="20"/>
      <c r="G12" s="20"/>
      <c r="H12" s="20"/>
      <c r="I12" s="20"/>
      <c r="J12" s="4"/>
      <c r="K12" s="4"/>
      <c r="L12" s="4"/>
      <c r="M12" s="4"/>
      <c r="N12" s="4"/>
      <c r="O12" s="4"/>
      <c r="P12" s="4">
        <f t="shared" si="4"/>
        <v>15517888888.888889</v>
      </c>
    </row>
    <row r="13" spans="1:20">
      <c r="A13" s="26"/>
      <c r="B13" s="25">
        <v>4</v>
      </c>
      <c r="C13" s="20"/>
      <c r="D13" s="20">
        <v>15517888888.888889</v>
      </c>
      <c r="E13" s="20"/>
      <c r="F13" s="20"/>
      <c r="G13" s="20"/>
      <c r="H13" s="20"/>
      <c r="I13" s="20"/>
      <c r="J13" s="4"/>
      <c r="K13" s="4"/>
      <c r="L13" s="4"/>
      <c r="M13" s="4"/>
      <c r="N13" s="4"/>
      <c r="O13" s="4"/>
      <c r="P13" s="4">
        <f t="shared" si="4"/>
        <v>15517888888.888889</v>
      </c>
    </row>
    <row r="14" spans="1:20">
      <c r="A14" s="26"/>
      <c r="B14" s="25">
        <v>5</v>
      </c>
      <c r="C14" s="20"/>
      <c r="D14" s="20">
        <v>15517888888.888889</v>
      </c>
      <c r="E14" s="20"/>
      <c r="F14" s="20"/>
      <c r="G14" s="20"/>
      <c r="H14" s="20"/>
      <c r="I14" s="20"/>
      <c r="J14" s="4"/>
      <c r="K14" s="4"/>
      <c r="L14" s="4"/>
      <c r="M14" s="4"/>
      <c r="N14" s="4"/>
      <c r="O14" s="4"/>
      <c r="P14" s="4">
        <f t="shared" si="4"/>
        <v>15517888888.888889</v>
      </c>
    </row>
    <row r="15" spans="1:20">
      <c r="A15" s="26"/>
      <c r="B15" s="25">
        <v>6</v>
      </c>
      <c r="C15" s="20"/>
      <c r="D15" s="20">
        <v>15517888888.888889</v>
      </c>
      <c r="E15" s="20"/>
      <c r="F15" s="20"/>
      <c r="G15" s="20"/>
      <c r="H15" s="20"/>
      <c r="I15" s="20"/>
      <c r="J15" s="4"/>
      <c r="K15" s="4"/>
      <c r="L15" s="4"/>
      <c r="M15" s="4"/>
      <c r="N15" s="4"/>
      <c r="O15" s="4"/>
      <c r="P15" s="4">
        <f t="shared" si="4"/>
        <v>15517888888.888889</v>
      </c>
    </row>
    <row r="16" spans="1:20">
      <c r="A16" s="26"/>
      <c r="B16" s="25">
        <v>7</v>
      </c>
      <c r="C16" s="20"/>
      <c r="D16" s="20">
        <v>15517888888.888889</v>
      </c>
      <c r="E16" s="20"/>
      <c r="F16" s="20"/>
      <c r="G16" s="20"/>
      <c r="H16" s="20"/>
      <c r="I16" s="20"/>
      <c r="J16" s="4"/>
      <c r="K16" s="4"/>
      <c r="L16" s="4"/>
      <c r="M16" s="4"/>
      <c r="N16" s="4"/>
      <c r="O16" s="4"/>
      <c r="P16" s="4">
        <f t="shared" si="4"/>
        <v>15517888888.888889</v>
      </c>
    </row>
    <row r="17" spans="1:20">
      <c r="A17" s="26"/>
      <c r="B17" s="25">
        <v>8</v>
      </c>
      <c r="C17" s="20"/>
      <c r="D17" s="20">
        <v>15517888888.888889</v>
      </c>
      <c r="E17" s="20"/>
      <c r="F17" s="20"/>
      <c r="G17" s="20"/>
      <c r="H17" s="20"/>
      <c r="I17" s="20"/>
      <c r="J17" s="4"/>
      <c r="K17" s="4"/>
      <c r="L17" s="4"/>
      <c r="M17" s="4"/>
      <c r="N17" s="4"/>
      <c r="O17" s="4"/>
      <c r="P17" s="4">
        <f t="shared" si="4"/>
        <v>15517888888.888889</v>
      </c>
    </row>
    <row r="18" spans="1:20">
      <c r="A18" s="26"/>
      <c r="B18" s="25">
        <v>9</v>
      </c>
      <c r="C18" s="20"/>
      <c r="D18" s="20">
        <v>15517888888.888889</v>
      </c>
      <c r="E18" s="20"/>
      <c r="F18" s="20"/>
      <c r="G18" s="20"/>
      <c r="H18" s="20"/>
      <c r="I18" s="20"/>
      <c r="J18" s="4"/>
      <c r="K18" s="4"/>
      <c r="L18" s="4"/>
      <c r="M18" s="4"/>
      <c r="N18" s="4"/>
      <c r="O18" s="4"/>
      <c r="P18" s="4">
        <f t="shared" si="4"/>
        <v>15517888888.888889</v>
      </c>
    </row>
    <row r="19" spans="1:20">
      <c r="A19" s="27" t="s">
        <v>47</v>
      </c>
      <c r="B19" s="25">
        <v>10</v>
      </c>
      <c r="C19" s="20"/>
      <c r="D19" s="20"/>
      <c r="E19" s="20"/>
      <c r="F19" s="20"/>
      <c r="G19" s="20"/>
      <c r="H19" s="20"/>
      <c r="I19" s="20"/>
      <c r="J19" s="4"/>
      <c r="K19" s="4"/>
      <c r="L19" s="4"/>
      <c r="M19" s="4"/>
      <c r="N19" s="4"/>
      <c r="O19" s="4"/>
      <c r="P19" s="4">
        <f t="shared" si="4"/>
        <v>0</v>
      </c>
    </row>
    <row r="20" spans="1:20">
      <c r="A20" s="28" t="s">
        <v>9</v>
      </c>
      <c r="B20" s="25">
        <v>11</v>
      </c>
      <c r="C20" s="20">
        <v>139661000000</v>
      </c>
      <c r="D20" s="20"/>
      <c r="E20" s="20"/>
      <c r="F20" s="20"/>
      <c r="G20" s="20">
        <f>C20*$I$3</f>
        <v>1955254000</v>
      </c>
      <c r="H20" s="20">
        <v>632000000</v>
      </c>
      <c r="I20" s="20">
        <v>3351000000</v>
      </c>
      <c r="J20" s="4">
        <v>756405000</v>
      </c>
      <c r="K20" s="4">
        <v>241277445.79989049</v>
      </c>
      <c r="L20" s="4">
        <v>49111514.463954516</v>
      </c>
      <c r="M20" s="4">
        <v>90081345</v>
      </c>
      <c r="N20" s="4">
        <v>2198000000</v>
      </c>
      <c r="O20" s="20">
        <v>7528605816</v>
      </c>
      <c r="P20" s="4">
        <f t="shared" si="4"/>
        <v>16801735121.263845</v>
      </c>
      <c r="R20" s="1">
        <f>K20/$D$3</f>
        <v>290.5381971219104</v>
      </c>
      <c r="S20" s="1">
        <f>L20/$D$3</f>
        <v>59.138436346504321</v>
      </c>
      <c r="T20" s="1">
        <f>O20/$D$3</f>
        <v>9065.694281413691</v>
      </c>
    </row>
    <row r="21" spans="1:20">
      <c r="A21" s="28"/>
      <c r="B21" s="25">
        <v>12</v>
      </c>
      <c r="C21" s="20">
        <v>119786666893.10286</v>
      </c>
      <c r="D21" s="20"/>
      <c r="E21" s="20"/>
      <c r="F21" s="20"/>
      <c r="G21" s="20">
        <f t="shared" ref="G21:G39" si="5">IF(B21&lt;=$H$3,C21*$I$3,"")</f>
        <v>1677013336.5034401</v>
      </c>
      <c r="H21" s="20">
        <v>632000000</v>
      </c>
      <c r="I21" s="20">
        <v>3351000000</v>
      </c>
      <c r="J21" s="4">
        <v>756405000</v>
      </c>
      <c r="K21" s="4">
        <v>241277445.79989049</v>
      </c>
      <c r="L21" s="4">
        <v>49111514.463954516</v>
      </c>
      <c r="M21" s="4">
        <v>90081345</v>
      </c>
      <c r="N21" s="4">
        <v>2198000000</v>
      </c>
      <c r="O21" s="20">
        <v>7528605816</v>
      </c>
      <c r="P21" s="4">
        <f t="shared" si="4"/>
        <v>16523494457.767284</v>
      </c>
      <c r="R21" s="1">
        <f t="shared" ref="R21:R39" si="6">K21/$D$3</f>
        <v>290.5381971219104</v>
      </c>
      <c r="S21" s="1">
        <f t="shared" ref="S21:S39" si="7">L21/$D$3</f>
        <v>59.138436346504321</v>
      </c>
      <c r="T21" s="1">
        <f t="shared" ref="T21:T39" si="8">O21/$D$3</f>
        <v>9065.694281413691</v>
      </c>
    </row>
    <row r="22" spans="1:20">
      <c r="A22" s="28"/>
      <c r="B22" s="25">
        <v>13</v>
      </c>
      <c r="C22" s="20">
        <v>102740532900.08797</v>
      </c>
      <c r="D22" s="20"/>
      <c r="E22" s="20"/>
      <c r="F22" s="20"/>
      <c r="G22" s="20">
        <f t="shared" si="5"/>
        <v>1438367460.6012316</v>
      </c>
      <c r="H22" s="20">
        <v>632000000</v>
      </c>
      <c r="I22" s="20">
        <v>3351000000</v>
      </c>
      <c r="J22" s="4">
        <v>756405000</v>
      </c>
      <c r="K22" s="4">
        <v>241277445.79989049</v>
      </c>
      <c r="L22" s="4">
        <v>49111514.463954516</v>
      </c>
      <c r="M22" s="4">
        <v>90081345</v>
      </c>
      <c r="N22" s="4">
        <v>2198000000</v>
      </c>
      <c r="O22" s="20">
        <v>7528605816</v>
      </c>
      <c r="P22" s="4">
        <f t="shared" si="4"/>
        <v>16284848581.865078</v>
      </c>
      <c r="R22" s="1">
        <f t="shared" si="6"/>
        <v>290.5381971219104</v>
      </c>
      <c r="S22" s="1">
        <f t="shared" si="7"/>
        <v>59.138436346504321</v>
      </c>
      <c r="T22" s="1">
        <f t="shared" si="8"/>
        <v>9065.694281413691</v>
      </c>
    </row>
    <row r="23" spans="1:20">
      <c r="A23" s="28"/>
      <c r="B23" s="25">
        <v>14</v>
      </c>
      <c r="C23" s="20">
        <v>88120133687.448273</v>
      </c>
      <c r="D23" s="20"/>
      <c r="E23" s="20"/>
      <c r="F23" s="20"/>
      <c r="G23" s="20">
        <f t="shared" si="5"/>
        <v>1233681871.6242759</v>
      </c>
      <c r="H23" s="20">
        <v>632000000</v>
      </c>
      <c r="I23" s="20">
        <v>3351000000</v>
      </c>
      <c r="J23" s="4">
        <v>756405000</v>
      </c>
      <c r="K23" s="4">
        <v>241277445.79989049</v>
      </c>
      <c r="L23" s="4">
        <v>49111514.463954516</v>
      </c>
      <c r="M23" s="4">
        <v>90081345</v>
      </c>
      <c r="N23" s="4">
        <v>2198000000</v>
      </c>
      <c r="O23" s="20">
        <v>7528605816</v>
      </c>
      <c r="P23" s="4">
        <f t="shared" si="4"/>
        <v>16080162992.888123</v>
      </c>
      <c r="R23" s="1">
        <f t="shared" si="6"/>
        <v>290.5381971219104</v>
      </c>
      <c r="S23" s="1">
        <f t="shared" si="7"/>
        <v>59.138436346504321</v>
      </c>
      <c r="T23" s="1">
        <f t="shared" si="8"/>
        <v>9065.694281413691</v>
      </c>
    </row>
    <row r="24" spans="1:20">
      <c r="A24" s="28"/>
      <c r="B24" s="25">
        <v>15</v>
      </c>
      <c r="C24" s="20">
        <v>75580277247.005661</v>
      </c>
      <c r="D24" s="20"/>
      <c r="E24" s="20"/>
      <c r="F24" s="20"/>
      <c r="G24" s="20">
        <f t="shared" si="5"/>
        <v>1058123881.4580792</v>
      </c>
      <c r="H24" s="20">
        <v>632000000</v>
      </c>
      <c r="I24" s="20">
        <v>3351000000</v>
      </c>
      <c r="J24" s="4">
        <v>756405000</v>
      </c>
      <c r="K24" s="4">
        <v>241277445.79989049</v>
      </c>
      <c r="L24" s="4">
        <v>49111514.463954516</v>
      </c>
      <c r="M24" s="4">
        <v>90081345</v>
      </c>
      <c r="N24" s="4">
        <v>2198000000</v>
      </c>
      <c r="O24" s="20">
        <v>7528605816</v>
      </c>
      <c r="P24" s="4">
        <f t="shared" si="4"/>
        <v>15904605002.721924</v>
      </c>
      <c r="R24" s="1">
        <f t="shared" si="6"/>
        <v>290.5381971219104</v>
      </c>
      <c r="S24" s="1">
        <f t="shared" si="7"/>
        <v>59.138436346504321</v>
      </c>
      <c r="T24" s="1">
        <f t="shared" si="8"/>
        <v>9065.694281413691</v>
      </c>
    </row>
    <row r="25" spans="1:20">
      <c r="A25" s="28"/>
      <c r="B25" s="25">
        <v>16</v>
      </c>
      <c r="C25" s="20">
        <v>64824893809.119431</v>
      </c>
      <c r="D25" s="20"/>
      <c r="E25" s="20"/>
      <c r="F25" s="20"/>
      <c r="G25" s="20">
        <f t="shared" si="5"/>
        <v>907548513.327672</v>
      </c>
      <c r="H25" s="20">
        <v>632000000</v>
      </c>
      <c r="I25" s="20">
        <v>3351000000</v>
      </c>
      <c r="J25" s="4">
        <v>756405000</v>
      </c>
      <c r="K25" s="4">
        <v>241277445.79989049</v>
      </c>
      <c r="L25" s="4">
        <v>49111514.463954516</v>
      </c>
      <c r="M25" s="4">
        <v>90081345</v>
      </c>
      <c r="N25" s="4">
        <v>2198000000</v>
      </c>
      <c r="O25" s="20">
        <v>7528605816</v>
      </c>
      <c r="P25" s="4">
        <f t="shared" si="4"/>
        <v>15754029634.591518</v>
      </c>
      <c r="R25" s="1">
        <f t="shared" si="6"/>
        <v>290.5381971219104</v>
      </c>
      <c r="S25" s="1">
        <f t="shared" si="7"/>
        <v>59.138436346504321</v>
      </c>
      <c r="T25" s="1">
        <f t="shared" si="8"/>
        <v>9065.694281413691</v>
      </c>
    </row>
    <row r="26" spans="1:20">
      <c r="A26" s="28"/>
      <c r="B26" s="25">
        <v>17</v>
      </c>
      <c r="C26" s="20">
        <v>55600045546.671982</v>
      </c>
      <c r="D26" s="20"/>
      <c r="E26" s="20"/>
      <c r="F26" s="20"/>
      <c r="G26" s="20">
        <f t="shared" si="5"/>
        <v>778400637.65340781</v>
      </c>
      <c r="H26" s="20">
        <v>632000000</v>
      </c>
      <c r="I26" s="20">
        <v>3351000000</v>
      </c>
      <c r="J26" s="4">
        <v>756405000</v>
      </c>
      <c r="K26" s="4">
        <v>241277445.79989049</v>
      </c>
      <c r="L26" s="4">
        <v>49111514.463954516</v>
      </c>
      <c r="M26" s="4">
        <v>90081345</v>
      </c>
      <c r="N26" s="4">
        <v>2198000000</v>
      </c>
      <c r="O26" s="20">
        <v>7528605816</v>
      </c>
      <c r="P26" s="4">
        <f t="shared" si="4"/>
        <v>15624881758.917253</v>
      </c>
      <c r="R26" s="1">
        <f t="shared" si="6"/>
        <v>290.5381971219104</v>
      </c>
      <c r="S26" s="1">
        <f t="shared" si="7"/>
        <v>59.138436346504321</v>
      </c>
      <c r="T26" s="1">
        <f t="shared" si="8"/>
        <v>9065.694281413691</v>
      </c>
    </row>
    <row r="27" spans="1:20">
      <c r="A27" s="28"/>
      <c r="B27" s="25">
        <v>18</v>
      </c>
      <c r="C27" s="20">
        <v>47687931026.847466</v>
      </c>
      <c r="D27" s="20"/>
      <c r="E27" s="20"/>
      <c r="F27" s="20"/>
      <c r="G27" s="20">
        <f t="shared" si="5"/>
        <v>667631034.37586451</v>
      </c>
      <c r="H27" s="20">
        <v>632000000</v>
      </c>
      <c r="I27" s="20">
        <v>3351000000</v>
      </c>
      <c r="J27" s="4">
        <v>756405000</v>
      </c>
      <c r="K27" s="4">
        <v>241277445.79989049</v>
      </c>
      <c r="L27" s="4">
        <v>49111514.463954516</v>
      </c>
      <c r="M27" s="4">
        <v>90081345</v>
      </c>
      <c r="N27" s="4">
        <v>2198000000</v>
      </c>
      <c r="O27" s="20">
        <v>7528605816</v>
      </c>
      <c r="P27" s="4">
        <f t="shared" si="4"/>
        <v>15514112155.639709</v>
      </c>
      <c r="R27" s="1">
        <f t="shared" si="6"/>
        <v>290.5381971219104</v>
      </c>
      <c r="S27" s="1">
        <f t="shared" si="7"/>
        <v>59.138436346504321</v>
      </c>
      <c r="T27" s="1">
        <f t="shared" si="8"/>
        <v>9065.694281413691</v>
      </c>
    </row>
    <row r="28" spans="1:20">
      <c r="A28" s="28"/>
      <c r="B28" s="25">
        <v>19</v>
      </c>
      <c r="C28" s="20">
        <v>40901742854.01252</v>
      </c>
      <c r="D28" s="20"/>
      <c r="E28" s="20"/>
      <c r="F28" s="20"/>
      <c r="G28" s="20">
        <f t="shared" si="5"/>
        <v>572624399.95617533</v>
      </c>
      <c r="H28" s="20">
        <v>632000000</v>
      </c>
      <c r="I28" s="20">
        <v>3351000000</v>
      </c>
      <c r="J28" s="4">
        <v>756405000</v>
      </c>
      <c r="K28" s="4">
        <v>241277445.79989049</v>
      </c>
      <c r="L28" s="4">
        <v>49111514.463954516</v>
      </c>
      <c r="M28" s="4">
        <v>90081345</v>
      </c>
      <c r="N28" s="4">
        <v>2198000000</v>
      </c>
      <c r="O28" s="20">
        <v>7528605816</v>
      </c>
      <c r="P28" s="4">
        <f t="shared" si="4"/>
        <v>15419105521.22002</v>
      </c>
      <c r="R28" s="1">
        <f t="shared" si="6"/>
        <v>290.5381971219104</v>
      </c>
      <c r="S28" s="1">
        <f t="shared" si="7"/>
        <v>59.138436346504321</v>
      </c>
      <c r="T28" s="1">
        <f t="shared" si="8"/>
        <v>9065.694281413691</v>
      </c>
    </row>
    <row r="29" spans="1:20">
      <c r="A29" s="28"/>
      <c r="B29" s="25">
        <v>20</v>
      </c>
      <c r="C29" s="20">
        <v>35081257091.105949</v>
      </c>
      <c r="D29" s="20"/>
      <c r="E29" s="20"/>
      <c r="F29" s="20"/>
      <c r="G29" s="20">
        <f t="shared" si="5"/>
        <v>491137599.27548331</v>
      </c>
      <c r="H29" s="20">
        <v>632000000</v>
      </c>
      <c r="I29" s="20">
        <v>3351000000</v>
      </c>
      <c r="J29" s="4">
        <v>756405000</v>
      </c>
      <c r="K29" s="4">
        <v>241277445.79989049</v>
      </c>
      <c r="L29" s="4">
        <v>49111514.463954516</v>
      </c>
      <c r="M29" s="4">
        <v>90081345</v>
      </c>
      <c r="N29" s="4">
        <v>2198000000</v>
      </c>
      <c r="O29" s="20">
        <v>7528605816</v>
      </c>
      <c r="P29" s="4">
        <f t="shared" si="4"/>
        <v>15337618720.53933</v>
      </c>
      <c r="R29" s="1">
        <f t="shared" si="6"/>
        <v>290.5381971219104</v>
      </c>
      <c r="S29" s="1">
        <f t="shared" si="7"/>
        <v>59.138436346504321</v>
      </c>
      <c r="T29" s="1">
        <f t="shared" si="8"/>
        <v>9065.694281413691</v>
      </c>
    </row>
    <row r="30" spans="1:20">
      <c r="A30" s="28"/>
      <c r="B30" s="25">
        <v>21</v>
      </c>
      <c r="C30" s="20">
        <v>30089050324.454292</v>
      </c>
      <c r="D30" s="20"/>
      <c r="E30" s="20"/>
      <c r="F30" s="20"/>
      <c r="G30" s="20">
        <f t="shared" si="5"/>
        <v>421246704.54236013</v>
      </c>
      <c r="H30" s="20">
        <v>632000000</v>
      </c>
      <c r="I30" s="20">
        <v>3351000000</v>
      </c>
      <c r="J30" s="4">
        <v>756405000</v>
      </c>
      <c r="K30" s="4">
        <v>241277445.79989049</v>
      </c>
      <c r="L30" s="4">
        <v>49111514.463954516</v>
      </c>
      <c r="M30" s="4">
        <v>90081345</v>
      </c>
      <c r="N30" s="4">
        <v>2198000000</v>
      </c>
      <c r="O30" s="20">
        <v>7528605816</v>
      </c>
      <c r="P30" s="4">
        <f t="shared" si="4"/>
        <v>15267727825.806206</v>
      </c>
      <c r="R30" s="1">
        <f t="shared" si="6"/>
        <v>290.5381971219104</v>
      </c>
      <c r="S30" s="1">
        <f t="shared" si="7"/>
        <v>59.138436346504321</v>
      </c>
      <c r="T30" s="1">
        <f t="shared" si="8"/>
        <v>9065.694281413691</v>
      </c>
    </row>
    <row r="31" spans="1:20">
      <c r="A31" s="28"/>
      <c r="B31" s="25">
        <v>22</v>
      </c>
      <c r="C31" s="20">
        <v>25807255055.779457</v>
      </c>
      <c r="D31" s="20"/>
      <c r="E31" s="20"/>
      <c r="F31" s="20"/>
      <c r="G31" s="20">
        <f t="shared" si="5"/>
        <v>361301570.7809124</v>
      </c>
      <c r="H31" s="20">
        <v>632000000</v>
      </c>
      <c r="I31" s="20">
        <v>3351000000</v>
      </c>
      <c r="J31" s="4">
        <v>756405000</v>
      </c>
      <c r="K31" s="4">
        <v>241277445.79989049</v>
      </c>
      <c r="L31" s="4">
        <v>49111514.463954516</v>
      </c>
      <c r="M31" s="4">
        <v>90081345</v>
      </c>
      <c r="N31" s="4">
        <v>2198000000</v>
      </c>
      <c r="O31" s="20">
        <v>7528605816</v>
      </c>
      <c r="P31" s="4">
        <f t="shared" si="4"/>
        <v>15207782692.044758</v>
      </c>
      <c r="R31" s="1">
        <f t="shared" si="6"/>
        <v>290.5381971219104</v>
      </c>
      <c r="S31" s="1">
        <f t="shared" si="7"/>
        <v>59.138436346504321</v>
      </c>
      <c r="T31" s="1">
        <f t="shared" si="8"/>
        <v>9065.694281413691</v>
      </c>
    </row>
    <row r="32" spans="1:20">
      <c r="A32" s="28"/>
      <c r="B32" s="25">
        <v>23</v>
      </c>
      <c r="C32" s="20">
        <v>22134776815.231155</v>
      </c>
      <c r="D32" s="20"/>
      <c r="E32" s="20"/>
      <c r="F32" s="20"/>
      <c r="G32" s="20">
        <f t="shared" si="5"/>
        <v>309886875.4132362</v>
      </c>
      <c r="H32" s="20">
        <v>632000000</v>
      </c>
      <c r="I32" s="20">
        <v>3351000000</v>
      </c>
      <c r="J32" s="4">
        <v>756405000</v>
      </c>
      <c r="K32" s="4">
        <v>241277445.79989049</v>
      </c>
      <c r="L32" s="4">
        <v>49111514.463954516</v>
      </c>
      <c r="M32" s="4">
        <v>90081345</v>
      </c>
      <c r="N32" s="4">
        <v>2198000000</v>
      </c>
      <c r="O32" s="20">
        <v>7528605816</v>
      </c>
      <c r="P32" s="4">
        <f t="shared" si="4"/>
        <v>15156367996.677082</v>
      </c>
      <c r="R32" s="1">
        <f t="shared" si="6"/>
        <v>290.5381971219104</v>
      </c>
      <c r="S32" s="1">
        <f t="shared" si="7"/>
        <v>59.138436346504321</v>
      </c>
      <c r="T32" s="1">
        <f t="shared" si="8"/>
        <v>9065.694281413691</v>
      </c>
    </row>
    <row r="33" spans="1:20">
      <c r="A33" s="28"/>
      <c r="B33" s="25">
        <v>24</v>
      </c>
      <c r="C33" s="20">
        <v>18984907290.648575</v>
      </c>
      <c r="D33" s="20"/>
      <c r="E33" s="20"/>
      <c r="F33" s="20"/>
      <c r="G33" s="20">
        <f t="shared" si="5"/>
        <v>265788702.06908005</v>
      </c>
      <c r="H33" s="20">
        <v>632000000</v>
      </c>
      <c r="I33" s="20">
        <v>3351000000</v>
      </c>
      <c r="J33" s="4">
        <v>756405000</v>
      </c>
      <c r="K33" s="4">
        <v>241277445.79989049</v>
      </c>
      <c r="L33" s="4">
        <v>49111514.463954516</v>
      </c>
      <c r="M33" s="4">
        <v>90081345</v>
      </c>
      <c r="N33" s="4">
        <v>2198000000</v>
      </c>
      <c r="O33" s="20">
        <v>7528605816</v>
      </c>
      <c r="P33" s="4">
        <f t="shared" si="4"/>
        <v>15112269823.332926</v>
      </c>
      <c r="R33" s="1">
        <f t="shared" si="6"/>
        <v>290.5381971219104</v>
      </c>
      <c r="S33" s="1">
        <f t="shared" si="7"/>
        <v>59.138436346504321</v>
      </c>
      <c r="T33" s="1">
        <f t="shared" si="8"/>
        <v>9065.694281413691</v>
      </c>
    </row>
    <row r="34" spans="1:20">
      <c r="A34" s="28"/>
      <c r="B34" s="25">
        <v>25</v>
      </c>
      <c r="C34" s="20">
        <v>16283277118.317646</v>
      </c>
      <c r="D34" s="20"/>
      <c r="E34" s="20"/>
      <c r="F34" s="20"/>
      <c r="G34" s="20">
        <f t="shared" si="5"/>
        <v>227965879.65644705</v>
      </c>
      <c r="H34" s="20">
        <v>632000000</v>
      </c>
      <c r="I34" s="20">
        <v>3351000000</v>
      </c>
      <c r="J34" s="4">
        <v>756405000</v>
      </c>
      <c r="K34" s="4">
        <v>241277445.79989049</v>
      </c>
      <c r="L34" s="4">
        <v>49111514.463954516</v>
      </c>
      <c r="M34" s="4">
        <v>90081345</v>
      </c>
      <c r="N34" s="4">
        <v>2198000000</v>
      </c>
      <c r="O34" s="20">
        <v>7528605816</v>
      </c>
      <c r="P34" s="4">
        <f t="shared" si="4"/>
        <v>15074447000.920292</v>
      </c>
      <c r="R34" s="1">
        <f t="shared" si="6"/>
        <v>290.5381971219104</v>
      </c>
      <c r="S34" s="1">
        <f t="shared" si="7"/>
        <v>59.138436346504321</v>
      </c>
      <c r="T34" s="1">
        <f t="shared" si="8"/>
        <v>9065.694281413691</v>
      </c>
    </row>
    <row r="35" spans="1:20">
      <c r="A35" s="28"/>
      <c r="B35" s="25">
        <v>26</v>
      </c>
      <c r="C35" s="20">
        <v>13966099999.999998</v>
      </c>
      <c r="D35" s="20"/>
      <c r="E35" s="20"/>
      <c r="F35" s="20"/>
      <c r="G35" s="20">
        <f t="shared" si="5"/>
        <v>195525399.99999997</v>
      </c>
      <c r="H35" s="20">
        <v>632000000</v>
      </c>
      <c r="I35" s="20">
        <v>3351000000</v>
      </c>
      <c r="J35" s="4">
        <v>756405000</v>
      </c>
      <c r="K35" s="4">
        <v>241277445.79989049</v>
      </c>
      <c r="L35" s="4">
        <v>49111514.463954516</v>
      </c>
      <c r="M35" s="4">
        <v>90081345</v>
      </c>
      <c r="N35" s="4">
        <v>2198000000</v>
      </c>
      <c r="O35" s="20">
        <v>7528605816</v>
      </c>
      <c r="P35" s="4">
        <f t="shared" si="4"/>
        <v>15042006521.263845</v>
      </c>
      <c r="R35" s="1">
        <f t="shared" si="6"/>
        <v>290.5381971219104</v>
      </c>
      <c r="S35" s="1">
        <f t="shared" si="7"/>
        <v>59.138436346504321</v>
      </c>
      <c r="T35" s="1">
        <f t="shared" si="8"/>
        <v>9065.694281413691</v>
      </c>
    </row>
    <row r="36" spans="1:20">
      <c r="A36" s="28"/>
      <c r="B36" s="25">
        <v>27</v>
      </c>
      <c r="C36" s="20">
        <v>11978666689.310286</v>
      </c>
      <c r="D36" s="20"/>
      <c r="E36" s="20"/>
      <c r="F36" s="20"/>
      <c r="G36" s="20">
        <f t="shared" si="5"/>
        <v>167701333.65034401</v>
      </c>
      <c r="H36" s="20">
        <v>632000000</v>
      </c>
      <c r="I36" s="20">
        <v>3351000000</v>
      </c>
      <c r="J36" s="4">
        <v>756405000</v>
      </c>
      <c r="K36" s="4">
        <v>241277445.79989049</v>
      </c>
      <c r="L36" s="4">
        <v>49111514.463954516</v>
      </c>
      <c r="M36" s="4">
        <v>90081345</v>
      </c>
      <c r="N36" s="4">
        <v>2198000000</v>
      </c>
      <c r="O36" s="20">
        <v>7528605816</v>
      </c>
      <c r="P36" s="4">
        <f t="shared" si="4"/>
        <v>15014182454.914188</v>
      </c>
      <c r="R36" s="1">
        <f t="shared" si="6"/>
        <v>290.5381971219104</v>
      </c>
      <c r="S36" s="1">
        <f t="shared" si="7"/>
        <v>59.138436346504321</v>
      </c>
      <c r="T36" s="1">
        <f t="shared" si="8"/>
        <v>9065.694281413691</v>
      </c>
    </row>
    <row r="37" spans="1:20" s="3" customFormat="1">
      <c r="A37" s="29"/>
      <c r="B37" s="25">
        <v>28</v>
      </c>
      <c r="C37" s="20">
        <v>10274053290.008797</v>
      </c>
      <c r="D37" s="20"/>
      <c r="E37" s="20"/>
      <c r="F37" s="20"/>
      <c r="G37" s="20">
        <f t="shared" si="5"/>
        <v>143836746.06012315</v>
      </c>
      <c r="H37" s="20">
        <v>632000000</v>
      </c>
      <c r="I37" s="20">
        <v>3351000000</v>
      </c>
      <c r="J37" s="4">
        <v>756405000</v>
      </c>
      <c r="K37" s="4">
        <v>241277445.79989049</v>
      </c>
      <c r="L37" s="4">
        <v>49111514.463954516</v>
      </c>
      <c r="M37" s="4">
        <v>90081345</v>
      </c>
      <c r="N37" s="4">
        <v>2198000000</v>
      </c>
      <c r="O37" s="20">
        <v>7528605816</v>
      </c>
      <c r="P37" s="4">
        <f t="shared" si="4"/>
        <v>14990317867.323969</v>
      </c>
      <c r="R37" s="1">
        <f t="shared" si="6"/>
        <v>290.5381971219104</v>
      </c>
      <c r="S37" s="1">
        <f t="shared" si="7"/>
        <v>59.138436346504321</v>
      </c>
      <c r="T37" s="1">
        <f t="shared" si="8"/>
        <v>9065.694281413691</v>
      </c>
    </row>
    <row r="38" spans="1:20">
      <c r="A38" s="28"/>
      <c r="B38" s="25">
        <v>29</v>
      </c>
      <c r="C38" s="20">
        <v>8812013368.7448273</v>
      </c>
      <c r="D38" s="20"/>
      <c r="E38" s="20"/>
      <c r="F38" s="20"/>
      <c r="G38" s="20">
        <f t="shared" si="5"/>
        <v>123368187.16242759</v>
      </c>
      <c r="H38" s="20">
        <v>632000000</v>
      </c>
      <c r="I38" s="20">
        <v>3351000000</v>
      </c>
      <c r="J38" s="4">
        <v>756405000</v>
      </c>
      <c r="K38" s="4">
        <v>241277445.79989049</v>
      </c>
      <c r="L38" s="4">
        <v>49111514.463954516</v>
      </c>
      <c r="M38" s="4">
        <v>90081345</v>
      </c>
      <c r="N38" s="4">
        <v>2198000000</v>
      </c>
      <c r="O38" s="20">
        <v>7528605816</v>
      </c>
      <c r="P38" s="4">
        <f t="shared" si="4"/>
        <v>14969849308.426273</v>
      </c>
      <c r="R38" s="1">
        <f t="shared" si="6"/>
        <v>290.5381971219104</v>
      </c>
      <c r="S38" s="1">
        <f t="shared" si="7"/>
        <v>59.138436346504321</v>
      </c>
      <c r="T38" s="1">
        <f t="shared" si="8"/>
        <v>9065.694281413691</v>
      </c>
    </row>
    <row r="39" spans="1:20">
      <c r="A39" s="28"/>
      <c r="B39" s="25">
        <v>30</v>
      </c>
      <c r="C39" s="20">
        <v>7558027724.7005663</v>
      </c>
      <c r="D39" s="20"/>
      <c r="E39" s="20"/>
      <c r="F39" s="20"/>
      <c r="G39" s="20">
        <f t="shared" si="5"/>
        <v>105812388.14580794</v>
      </c>
      <c r="H39" s="20">
        <v>632000000</v>
      </c>
      <c r="I39" s="20">
        <v>3351000000</v>
      </c>
      <c r="J39" s="4">
        <v>756405000</v>
      </c>
      <c r="K39" s="4">
        <v>241277445.79989049</v>
      </c>
      <c r="L39" s="4">
        <v>49111514.463954516</v>
      </c>
      <c r="M39" s="4">
        <v>90081345</v>
      </c>
      <c r="N39" s="4">
        <v>2198000000</v>
      </c>
      <c r="O39" s="20">
        <v>7528605816</v>
      </c>
      <c r="P39" s="4">
        <f t="shared" si="4"/>
        <v>14952293509.409653</v>
      </c>
      <c r="R39" s="1">
        <f t="shared" si="6"/>
        <v>290.5381971219104</v>
      </c>
      <c r="S39" s="1">
        <f t="shared" si="7"/>
        <v>59.138436346504321</v>
      </c>
      <c r="T39" s="1">
        <f t="shared" si="8"/>
        <v>9065.694281413691</v>
      </c>
    </row>
    <row r="40" spans="1:20">
      <c r="A40" s="28"/>
      <c r="B40" s="25">
        <v>31</v>
      </c>
      <c r="C40" s="20"/>
      <c r="D40" s="20"/>
      <c r="E40" s="20"/>
      <c r="F40" s="20">
        <v>6983050000</v>
      </c>
      <c r="G40" s="22"/>
      <c r="H40" s="22"/>
      <c r="I40" s="22"/>
      <c r="J40" s="21"/>
      <c r="K40" s="21"/>
      <c r="L40" s="21"/>
      <c r="M40" s="21"/>
      <c r="N40" s="21"/>
      <c r="O40" s="4"/>
      <c r="P40" s="4">
        <f t="shared" si="4"/>
        <v>6983050000</v>
      </c>
      <c r="R40" s="1">
        <f t="shared" ref="R40:R49" si="9">K40/$D$3</f>
        <v>0</v>
      </c>
      <c r="S40" s="1">
        <f t="shared" ref="S40:S49" si="10">L40/$D$3</f>
        <v>0</v>
      </c>
      <c r="T40" s="1">
        <f t="shared" ref="T40:T49" si="11">O40/$D$3</f>
        <v>0</v>
      </c>
    </row>
    <row r="41" spans="1:20">
      <c r="A41" s="28"/>
      <c r="B41" s="25">
        <v>32</v>
      </c>
      <c r="C41" s="20" t="s">
        <v>28</v>
      </c>
      <c r="D41" s="20"/>
      <c r="E41" s="20"/>
      <c r="F41" s="20"/>
      <c r="G41" s="22"/>
      <c r="H41" s="22"/>
      <c r="I41" s="22"/>
      <c r="J41" s="21"/>
      <c r="K41" s="21"/>
      <c r="L41" s="21"/>
      <c r="M41" s="21"/>
      <c r="N41" s="21"/>
      <c r="O41" s="4"/>
      <c r="P41" s="4">
        <f t="shared" si="4"/>
        <v>0</v>
      </c>
      <c r="R41" s="1">
        <f t="shared" si="9"/>
        <v>0</v>
      </c>
      <c r="S41" s="1">
        <f t="shared" si="10"/>
        <v>0</v>
      </c>
      <c r="T41" s="1">
        <f t="shared" si="11"/>
        <v>0</v>
      </c>
    </row>
    <row r="42" spans="1:20">
      <c r="A42" s="28"/>
      <c r="B42" s="25">
        <v>33</v>
      </c>
      <c r="C42" s="20" t="s">
        <v>28</v>
      </c>
      <c r="D42" s="20"/>
      <c r="E42" s="20"/>
      <c r="F42" s="20"/>
      <c r="G42" s="22"/>
      <c r="H42" s="22"/>
      <c r="I42" s="22"/>
      <c r="J42" s="21"/>
      <c r="K42" s="21"/>
      <c r="L42" s="21"/>
      <c r="M42" s="21"/>
      <c r="N42" s="21"/>
      <c r="O42" s="4"/>
      <c r="P42" s="4">
        <f t="shared" si="4"/>
        <v>0</v>
      </c>
      <c r="R42" s="1">
        <f t="shared" si="9"/>
        <v>0</v>
      </c>
      <c r="S42" s="1">
        <f t="shared" si="10"/>
        <v>0</v>
      </c>
      <c r="T42" s="1">
        <f t="shared" si="11"/>
        <v>0</v>
      </c>
    </row>
    <row r="43" spans="1:20">
      <c r="A43" s="28"/>
      <c r="B43" s="25">
        <v>34</v>
      </c>
      <c r="C43" s="20" t="s">
        <v>28</v>
      </c>
      <c r="D43" s="20"/>
      <c r="E43" s="20"/>
      <c r="F43" s="20"/>
      <c r="G43" s="22"/>
      <c r="H43" s="22"/>
      <c r="I43" s="22"/>
      <c r="J43" s="21"/>
      <c r="K43" s="21"/>
      <c r="L43" s="21"/>
      <c r="M43" s="21"/>
      <c r="N43" s="21"/>
      <c r="O43" s="4"/>
      <c r="P43" s="4">
        <f t="shared" si="4"/>
        <v>0</v>
      </c>
      <c r="R43" s="1">
        <f t="shared" si="9"/>
        <v>0</v>
      </c>
      <c r="S43" s="1">
        <f t="shared" si="10"/>
        <v>0</v>
      </c>
      <c r="T43" s="1">
        <f t="shared" si="11"/>
        <v>0</v>
      </c>
    </row>
    <row r="44" spans="1:20">
      <c r="A44" s="28"/>
      <c r="B44" s="25">
        <v>35</v>
      </c>
      <c r="C44" s="20" t="s">
        <v>28</v>
      </c>
      <c r="D44" s="20"/>
      <c r="E44" s="20"/>
      <c r="F44" s="20"/>
      <c r="G44" s="22"/>
      <c r="H44" s="22"/>
      <c r="I44" s="22"/>
      <c r="J44" s="21"/>
      <c r="K44" s="21"/>
      <c r="L44" s="21"/>
      <c r="M44" s="21"/>
      <c r="N44" s="21"/>
      <c r="O44" s="4"/>
      <c r="P44" s="4">
        <f t="shared" si="4"/>
        <v>0</v>
      </c>
      <c r="R44" s="1">
        <f t="shared" si="9"/>
        <v>0</v>
      </c>
      <c r="S44" s="1">
        <f t="shared" si="10"/>
        <v>0</v>
      </c>
      <c r="T44" s="1">
        <f t="shared" si="11"/>
        <v>0</v>
      </c>
    </row>
    <row r="45" spans="1:20">
      <c r="A45" s="28"/>
      <c r="B45" s="25">
        <v>36</v>
      </c>
      <c r="C45" s="20" t="s">
        <v>28</v>
      </c>
      <c r="D45" s="20"/>
      <c r="E45" s="20"/>
      <c r="F45" s="20"/>
      <c r="G45" s="22"/>
      <c r="H45" s="22"/>
      <c r="I45" s="22"/>
      <c r="J45" s="21"/>
      <c r="K45" s="21"/>
      <c r="L45" s="21"/>
      <c r="M45" s="21"/>
      <c r="N45" s="21"/>
      <c r="O45" s="4"/>
      <c r="P45" s="4">
        <f t="shared" si="4"/>
        <v>0</v>
      </c>
      <c r="R45" s="1">
        <f t="shared" si="9"/>
        <v>0</v>
      </c>
      <c r="S45" s="1">
        <f t="shared" si="10"/>
        <v>0</v>
      </c>
      <c r="T45" s="1">
        <f t="shared" si="11"/>
        <v>0</v>
      </c>
    </row>
    <row r="46" spans="1:20">
      <c r="A46" s="28"/>
      <c r="B46" s="25">
        <v>37</v>
      </c>
      <c r="C46" s="20" t="s">
        <v>28</v>
      </c>
      <c r="D46" s="20"/>
      <c r="E46" s="20"/>
      <c r="F46" s="20"/>
      <c r="G46" s="22"/>
      <c r="H46" s="22"/>
      <c r="I46" s="22"/>
      <c r="J46" s="21"/>
      <c r="K46" s="21"/>
      <c r="L46" s="21"/>
      <c r="M46" s="21"/>
      <c r="N46" s="21"/>
      <c r="O46" s="4"/>
      <c r="P46" s="4">
        <f t="shared" si="4"/>
        <v>0</v>
      </c>
      <c r="R46" s="1">
        <f t="shared" si="9"/>
        <v>0</v>
      </c>
      <c r="S46" s="1">
        <f t="shared" si="10"/>
        <v>0</v>
      </c>
      <c r="T46" s="1">
        <f t="shared" si="11"/>
        <v>0</v>
      </c>
    </row>
    <row r="47" spans="1:20">
      <c r="A47" s="28"/>
      <c r="B47" s="25">
        <v>38</v>
      </c>
      <c r="C47" s="20" t="s">
        <v>28</v>
      </c>
      <c r="D47" s="20"/>
      <c r="E47" s="20"/>
      <c r="F47" s="20"/>
      <c r="G47" s="22"/>
      <c r="H47" s="22"/>
      <c r="I47" s="22"/>
      <c r="J47" s="21"/>
      <c r="K47" s="21"/>
      <c r="L47" s="21"/>
      <c r="M47" s="21"/>
      <c r="N47" s="21"/>
      <c r="O47" s="4"/>
      <c r="P47" s="4">
        <f t="shared" si="4"/>
        <v>0</v>
      </c>
      <c r="R47" s="1">
        <f t="shared" si="9"/>
        <v>0</v>
      </c>
      <c r="S47" s="1">
        <f t="shared" si="10"/>
        <v>0</v>
      </c>
      <c r="T47" s="1">
        <f t="shared" si="11"/>
        <v>0</v>
      </c>
    </row>
    <row r="48" spans="1:20">
      <c r="A48" s="28"/>
      <c r="B48" s="25">
        <v>39</v>
      </c>
      <c r="C48" s="20" t="s">
        <v>28</v>
      </c>
      <c r="D48" s="20"/>
      <c r="E48" s="20"/>
      <c r="F48" s="20"/>
      <c r="G48" s="22"/>
      <c r="H48" s="22"/>
      <c r="I48" s="22"/>
      <c r="J48" s="21"/>
      <c r="K48" s="21"/>
      <c r="L48" s="21"/>
      <c r="M48" s="21"/>
      <c r="N48" s="21"/>
      <c r="O48" s="4"/>
      <c r="P48" s="4">
        <f t="shared" si="4"/>
        <v>0</v>
      </c>
      <c r="R48" s="1">
        <f t="shared" si="9"/>
        <v>0</v>
      </c>
      <c r="S48" s="1">
        <f t="shared" si="10"/>
        <v>0</v>
      </c>
      <c r="T48" s="1">
        <f t="shared" si="11"/>
        <v>0</v>
      </c>
    </row>
    <row r="49" spans="1:20">
      <c r="A49" s="28"/>
      <c r="B49" s="25">
        <v>40</v>
      </c>
      <c r="C49" s="20" t="s">
        <v>28</v>
      </c>
      <c r="D49" s="20"/>
      <c r="E49" s="20"/>
      <c r="F49" s="20"/>
      <c r="G49" s="22"/>
      <c r="H49" s="22"/>
      <c r="I49" s="22"/>
      <c r="J49" s="21"/>
      <c r="K49" s="21"/>
      <c r="L49" s="21"/>
      <c r="M49" s="21"/>
      <c r="N49" s="21"/>
      <c r="O49" s="4"/>
      <c r="P49" s="4">
        <f t="shared" si="4"/>
        <v>0</v>
      </c>
      <c r="R49" s="1">
        <f t="shared" si="9"/>
        <v>0</v>
      </c>
      <c r="S49" s="1">
        <f t="shared" si="10"/>
        <v>0</v>
      </c>
      <c r="T49" s="1">
        <f t="shared" si="11"/>
        <v>0</v>
      </c>
    </row>
    <row r="50" spans="1:20">
      <c r="B50" s="3"/>
      <c r="D50" s="4"/>
      <c r="E50" s="4"/>
      <c r="F50" s="4"/>
      <c r="G50" s="4"/>
      <c r="H50" s="4"/>
      <c r="I50" s="4"/>
      <c r="J50" s="4"/>
      <c r="K50" s="4"/>
      <c r="L50" s="4"/>
      <c r="M50" s="4"/>
      <c r="N50" s="4"/>
      <c r="O50" s="4"/>
      <c r="P50" s="4"/>
    </row>
    <row r="51" spans="1:20">
      <c r="B51" s="3"/>
      <c r="D51" s="4"/>
      <c r="E51" s="4"/>
      <c r="F51" s="4"/>
      <c r="G51" s="4"/>
      <c r="H51" s="4"/>
      <c r="I51" s="4"/>
      <c r="J51" s="4"/>
      <c r="K51" s="4"/>
      <c r="L51" s="4"/>
      <c r="M51" s="4"/>
      <c r="N51" s="4"/>
      <c r="O51" s="4"/>
      <c r="P51" s="4"/>
    </row>
    <row r="52" spans="1:20">
      <c r="B52" s="3"/>
      <c r="D52" s="4"/>
      <c r="E52" s="4"/>
      <c r="F52" s="4"/>
      <c r="G52" s="4"/>
      <c r="H52" s="4"/>
      <c r="I52" s="4"/>
      <c r="J52" s="4"/>
      <c r="K52" s="4"/>
      <c r="L52" s="4"/>
      <c r="M52" s="4"/>
      <c r="N52" s="4"/>
      <c r="O52" s="4"/>
      <c r="P52" s="4"/>
    </row>
    <row r="53" spans="1:20">
      <c r="D53" s="4"/>
      <c r="E53" s="4"/>
      <c r="F53" s="4"/>
      <c r="G53" s="4"/>
      <c r="H53" s="4"/>
      <c r="I53" s="4"/>
      <c r="J53" s="4"/>
      <c r="K53" s="4"/>
      <c r="L53" s="4"/>
      <c r="M53" s="4"/>
      <c r="N53" s="4"/>
      <c r="O53" s="4"/>
      <c r="P53" s="4"/>
    </row>
  </sheetData>
  <phoneticPr fontId="4"/>
  <pageMargins left="0.7" right="0.7" top="0.75" bottom="0.75" header="0.3" footer="0.3"/>
  <pageSetup paperSize="9" scale="4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D95B5-BED9-498A-9826-D3E16364F5E8}">
  <dimension ref="A2:U53"/>
  <sheetViews>
    <sheetView showGridLines="0" zoomScaleNormal="100" workbookViewId="0">
      <pane xSplit="3" ySplit="8" topLeftCell="D9" activePane="bottomRight" state="frozen"/>
      <selection activeCell="I19" sqref="I19"/>
      <selection pane="topRight" activeCell="I19" sqref="I19"/>
      <selection pane="bottomLeft" activeCell="I19" sqref="I19"/>
      <selection pane="bottomRight" activeCell="D9" sqref="D9"/>
    </sheetView>
  </sheetViews>
  <sheetFormatPr defaultColWidth="8.625" defaultRowHeight="14.25" outlineLevelCol="1"/>
  <cols>
    <col min="1" max="1" width="11.25" style="1" customWidth="1"/>
    <col min="2" max="2" width="4" style="1" customWidth="1"/>
    <col min="3" max="3" width="16.75" style="1" customWidth="1"/>
    <col min="4" max="16" width="13.625" style="1" customWidth="1"/>
    <col min="17" max="17" width="3.125" style="1" customWidth="1"/>
    <col min="18" max="18" width="12.625" style="1" hidden="1" customWidth="1" outlineLevel="1"/>
    <col min="19" max="20" width="8.625" style="1" hidden="1" customWidth="1" outlineLevel="1"/>
    <col min="21" max="21" width="8.625" style="1" collapsed="1"/>
    <col min="22" max="16384" width="8.625" style="1"/>
  </cols>
  <sheetData>
    <row r="2" spans="1:20" ht="28.5">
      <c r="C2" s="2" t="s">
        <v>163</v>
      </c>
      <c r="D2" s="2" t="s">
        <v>21</v>
      </c>
      <c r="E2" s="2" t="s">
        <v>23</v>
      </c>
      <c r="F2" s="2" t="s">
        <v>107</v>
      </c>
      <c r="G2" s="2" t="s">
        <v>9</v>
      </c>
      <c r="H2" s="2" t="s">
        <v>30</v>
      </c>
      <c r="I2" s="2" t="s">
        <v>8</v>
      </c>
      <c r="J2" s="34" t="s">
        <v>105</v>
      </c>
    </row>
    <row r="3" spans="1:20">
      <c r="C3" s="11" t="str">
        <f>サマリー!C5</f>
        <v>●●発電所x号機</v>
      </c>
      <c r="D3" s="2">
        <f>サマリー!C15</f>
        <v>830450</v>
      </c>
      <c r="E3" s="11">
        <v>9</v>
      </c>
      <c r="F3" s="11">
        <v>1</v>
      </c>
      <c r="G3" s="11">
        <f>サマリー!C16</f>
        <v>20</v>
      </c>
      <c r="H3" s="11">
        <f>SUM(E3:G3)</f>
        <v>30</v>
      </c>
      <c r="I3" s="61">
        <v>1.4E-2</v>
      </c>
      <c r="J3" s="138"/>
    </row>
    <row r="4" spans="1:20">
      <c r="R4" s="1" t="s">
        <v>109</v>
      </c>
    </row>
    <row r="5" spans="1:20" s="7" customFormat="1">
      <c r="D5" s="9" t="s">
        <v>25</v>
      </c>
      <c r="E5" s="9"/>
      <c r="F5" s="9"/>
      <c r="G5" s="5" t="s">
        <v>26</v>
      </c>
      <c r="H5" s="8"/>
      <c r="I5" s="8"/>
      <c r="J5" s="8"/>
      <c r="K5" s="8"/>
      <c r="L5" s="5"/>
      <c r="M5" s="8"/>
      <c r="N5" s="8"/>
      <c r="O5" s="12" t="s">
        <v>6</v>
      </c>
      <c r="P5" s="35" t="s">
        <v>106</v>
      </c>
      <c r="R5" s="8" t="s">
        <v>22</v>
      </c>
      <c r="S5" s="5" t="s">
        <v>27</v>
      </c>
      <c r="T5" s="12" t="s">
        <v>6</v>
      </c>
    </row>
    <row r="6" spans="1:20">
      <c r="B6" s="1" t="s">
        <v>15</v>
      </c>
      <c r="C6" s="1" t="s">
        <v>29</v>
      </c>
      <c r="D6" s="10" t="s">
        <v>0</v>
      </c>
      <c r="E6" s="10" t="s">
        <v>7</v>
      </c>
      <c r="F6" s="10" t="s">
        <v>1</v>
      </c>
      <c r="G6" s="5" t="s">
        <v>2</v>
      </c>
      <c r="H6" s="5" t="s">
        <v>3</v>
      </c>
      <c r="I6" s="5" t="s">
        <v>4</v>
      </c>
      <c r="J6" s="5" t="s">
        <v>5</v>
      </c>
      <c r="K6" s="5" t="s">
        <v>22</v>
      </c>
      <c r="L6" s="5" t="s">
        <v>27</v>
      </c>
      <c r="M6" s="5" t="s">
        <v>20</v>
      </c>
      <c r="N6" s="5" t="s">
        <v>11</v>
      </c>
      <c r="O6" s="13" t="s">
        <v>104</v>
      </c>
      <c r="P6" s="36" t="s">
        <v>104</v>
      </c>
      <c r="R6" s="5" t="s">
        <v>108</v>
      </c>
      <c r="S6" s="5" t="s">
        <v>108</v>
      </c>
      <c r="T6" s="13" t="s">
        <v>108</v>
      </c>
    </row>
    <row r="8" spans="1:20">
      <c r="C8" s="21" t="s">
        <v>19</v>
      </c>
      <c r="D8" s="6">
        <f t="shared" ref="D8:P8" si="0">SUM(D10:D49)</f>
        <v>139661000000</v>
      </c>
      <c r="E8" s="6">
        <f t="shared" si="0"/>
        <v>1295000000</v>
      </c>
      <c r="F8" s="6">
        <f t="shared" si="0"/>
        <v>6983050000</v>
      </c>
      <c r="G8" s="6">
        <f t="shared" si="0"/>
        <v>13102216522.256369</v>
      </c>
      <c r="H8" s="6">
        <f t="shared" si="0"/>
        <v>12640000000</v>
      </c>
      <c r="I8" s="6">
        <f t="shared" si="0"/>
        <v>67020000000</v>
      </c>
      <c r="J8" s="6">
        <f t="shared" si="0"/>
        <v>15128100000</v>
      </c>
      <c r="K8" s="6">
        <f t="shared" si="0"/>
        <v>4825548915.9978094</v>
      </c>
      <c r="L8" s="6">
        <f t="shared" si="0"/>
        <v>982230289.27909076</v>
      </c>
      <c r="M8" s="6">
        <f t="shared" si="0"/>
        <v>1801626900</v>
      </c>
      <c r="N8" s="6">
        <f t="shared" si="0"/>
        <v>30000000000</v>
      </c>
      <c r="O8" s="6">
        <f t="shared" si="0"/>
        <v>150572116320</v>
      </c>
      <c r="P8" s="6">
        <f t="shared" si="0"/>
        <v>444010888947.53326</v>
      </c>
      <c r="R8" s="6">
        <f t="shared" ref="R8:T8" si="1">SUM(R10:R49)</f>
        <v>5810.7639424382078</v>
      </c>
      <c r="S8" s="6">
        <f t="shared" si="1"/>
        <v>1182.7687269300866</v>
      </c>
      <c r="T8" s="6">
        <f t="shared" si="1"/>
        <v>181313.88562827377</v>
      </c>
    </row>
    <row r="9" spans="1:20" s="42" customFormat="1">
      <c r="A9" s="36" t="s">
        <v>123</v>
      </c>
      <c r="B9" s="25">
        <v>0</v>
      </c>
      <c r="C9" s="22"/>
      <c r="D9" s="20"/>
      <c r="E9" s="20"/>
      <c r="F9" s="20"/>
      <c r="G9" s="20"/>
      <c r="H9" s="20"/>
      <c r="I9" s="20"/>
      <c r="J9" s="20"/>
      <c r="K9" s="20"/>
      <c r="L9" s="20"/>
      <c r="M9" s="20"/>
      <c r="N9" s="20"/>
      <c r="O9" s="20"/>
      <c r="P9" s="20"/>
      <c r="R9" s="20"/>
      <c r="S9" s="20"/>
      <c r="T9" s="20"/>
    </row>
    <row r="10" spans="1:20">
      <c r="A10" s="26" t="s">
        <v>46</v>
      </c>
      <c r="B10" s="25">
        <v>1</v>
      </c>
      <c r="C10" s="20"/>
      <c r="D10" s="20">
        <v>15517888888.888889</v>
      </c>
      <c r="E10" s="20">
        <v>1295000000</v>
      </c>
      <c r="F10" s="20"/>
      <c r="G10" s="20"/>
      <c r="H10" s="20"/>
      <c r="I10" s="20"/>
      <c r="J10" s="4"/>
      <c r="K10" s="4"/>
      <c r="L10" s="4"/>
      <c r="M10" s="4"/>
      <c r="N10" s="4"/>
      <c r="O10" s="4"/>
      <c r="P10" s="4">
        <f t="shared" ref="P10:P49" si="2">SUM(D10:O10)</f>
        <v>16812888888.888889</v>
      </c>
    </row>
    <row r="11" spans="1:20">
      <c r="A11" s="26"/>
      <c r="B11" s="25">
        <v>2</v>
      </c>
      <c r="C11" s="20"/>
      <c r="D11" s="20">
        <v>15517888888.888889</v>
      </c>
      <c r="E11" s="20"/>
      <c r="F11" s="20"/>
      <c r="G11" s="20"/>
      <c r="H11" s="20"/>
      <c r="I11" s="20"/>
      <c r="J11" s="4"/>
      <c r="K11" s="4"/>
      <c r="L11" s="4"/>
      <c r="M11" s="4"/>
      <c r="N11" s="4"/>
      <c r="O11" s="4"/>
      <c r="P11" s="4">
        <f t="shared" si="2"/>
        <v>15517888888.888889</v>
      </c>
    </row>
    <row r="12" spans="1:20">
      <c r="A12" s="26"/>
      <c r="B12" s="25">
        <v>3</v>
      </c>
      <c r="C12" s="20"/>
      <c r="D12" s="20">
        <v>15517888888.888889</v>
      </c>
      <c r="E12" s="20"/>
      <c r="F12" s="20"/>
      <c r="G12" s="20"/>
      <c r="H12" s="20"/>
      <c r="I12" s="20"/>
      <c r="J12" s="4"/>
      <c r="K12" s="4"/>
      <c r="L12" s="4"/>
      <c r="M12" s="4"/>
      <c r="N12" s="4"/>
      <c r="O12" s="4"/>
      <c r="P12" s="4">
        <f t="shared" si="2"/>
        <v>15517888888.888889</v>
      </c>
    </row>
    <row r="13" spans="1:20">
      <c r="A13" s="26"/>
      <c r="B13" s="25">
        <v>4</v>
      </c>
      <c r="C13" s="20"/>
      <c r="D13" s="20">
        <v>15517888888.888889</v>
      </c>
      <c r="E13" s="20"/>
      <c r="F13" s="20"/>
      <c r="G13" s="20"/>
      <c r="H13" s="20"/>
      <c r="I13" s="20"/>
      <c r="J13" s="4"/>
      <c r="K13" s="4"/>
      <c r="L13" s="4"/>
      <c r="M13" s="4"/>
      <c r="N13" s="4"/>
      <c r="O13" s="4"/>
      <c r="P13" s="4">
        <f t="shared" si="2"/>
        <v>15517888888.888889</v>
      </c>
    </row>
    <row r="14" spans="1:20">
      <c r="A14" s="26"/>
      <c r="B14" s="25">
        <v>5</v>
      </c>
      <c r="C14" s="20"/>
      <c r="D14" s="20">
        <v>15517888888.888889</v>
      </c>
      <c r="E14" s="20"/>
      <c r="F14" s="20"/>
      <c r="G14" s="20"/>
      <c r="H14" s="20"/>
      <c r="I14" s="20"/>
      <c r="J14" s="4"/>
      <c r="K14" s="4"/>
      <c r="L14" s="4"/>
      <c r="M14" s="4"/>
      <c r="N14" s="4"/>
      <c r="O14" s="4"/>
      <c r="P14" s="4">
        <f t="shared" si="2"/>
        <v>15517888888.888889</v>
      </c>
    </row>
    <row r="15" spans="1:20">
      <c r="A15" s="26"/>
      <c r="B15" s="25">
        <v>6</v>
      </c>
      <c r="C15" s="20"/>
      <c r="D15" s="20">
        <v>15517888888.888889</v>
      </c>
      <c r="E15" s="20"/>
      <c r="F15" s="20"/>
      <c r="G15" s="20"/>
      <c r="H15" s="20"/>
      <c r="I15" s="20"/>
      <c r="J15" s="4"/>
      <c r="K15" s="4"/>
      <c r="L15" s="4"/>
      <c r="M15" s="4"/>
      <c r="N15" s="4"/>
      <c r="O15" s="4"/>
      <c r="P15" s="4">
        <f t="shared" si="2"/>
        <v>15517888888.888889</v>
      </c>
    </row>
    <row r="16" spans="1:20">
      <c r="A16" s="26"/>
      <c r="B16" s="25">
        <v>7</v>
      </c>
      <c r="C16" s="20"/>
      <c r="D16" s="20">
        <v>15517888888.888889</v>
      </c>
      <c r="E16" s="20"/>
      <c r="F16" s="20"/>
      <c r="G16" s="20"/>
      <c r="H16" s="20"/>
      <c r="I16" s="20"/>
      <c r="J16" s="4"/>
      <c r="K16" s="4"/>
      <c r="L16" s="4"/>
      <c r="M16" s="4"/>
      <c r="N16" s="4"/>
      <c r="O16" s="4"/>
      <c r="P16" s="4">
        <f t="shared" si="2"/>
        <v>15517888888.888889</v>
      </c>
    </row>
    <row r="17" spans="1:20">
      <c r="A17" s="26"/>
      <c r="B17" s="25">
        <v>8</v>
      </c>
      <c r="C17" s="20"/>
      <c r="D17" s="20">
        <v>15517888888.888889</v>
      </c>
      <c r="E17" s="20"/>
      <c r="F17" s="20"/>
      <c r="G17" s="20"/>
      <c r="H17" s="20"/>
      <c r="I17" s="20"/>
      <c r="J17" s="4"/>
      <c r="K17" s="4"/>
      <c r="L17" s="4"/>
      <c r="M17" s="4"/>
      <c r="N17" s="4"/>
      <c r="O17" s="4"/>
      <c r="P17" s="4">
        <f t="shared" si="2"/>
        <v>15517888888.888889</v>
      </c>
    </row>
    <row r="18" spans="1:20">
      <c r="A18" s="26"/>
      <c r="B18" s="25">
        <v>9</v>
      </c>
      <c r="C18" s="20"/>
      <c r="D18" s="20">
        <v>15517888888.888889</v>
      </c>
      <c r="E18" s="20"/>
      <c r="F18" s="20"/>
      <c r="G18" s="20"/>
      <c r="H18" s="20"/>
      <c r="I18" s="20"/>
      <c r="J18" s="4"/>
      <c r="K18" s="4"/>
      <c r="L18" s="4"/>
      <c r="M18" s="4"/>
      <c r="N18" s="4"/>
      <c r="O18" s="4"/>
      <c r="P18" s="4">
        <f t="shared" si="2"/>
        <v>15517888888.888889</v>
      </c>
    </row>
    <row r="19" spans="1:20">
      <c r="A19" s="27" t="s">
        <v>47</v>
      </c>
      <c r="B19" s="25">
        <v>10</v>
      </c>
      <c r="C19" s="20"/>
      <c r="D19" s="20"/>
      <c r="E19" s="20"/>
      <c r="F19" s="20"/>
      <c r="G19" s="20"/>
      <c r="H19" s="20"/>
      <c r="I19" s="20"/>
      <c r="J19" s="4"/>
      <c r="K19" s="4"/>
      <c r="L19" s="4"/>
      <c r="M19" s="4"/>
      <c r="N19" s="4"/>
      <c r="O19" s="4"/>
      <c r="P19" s="4">
        <f t="shared" si="2"/>
        <v>0</v>
      </c>
    </row>
    <row r="20" spans="1:20">
      <c r="A20" s="28" t="s">
        <v>9</v>
      </c>
      <c r="B20" s="25">
        <v>11</v>
      </c>
      <c r="C20" s="20">
        <v>139661000000</v>
      </c>
      <c r="D20" s="20"/>
      <c r="E20" s="20"/>
      <c r="F20" s="20"/>
      <c r="G20" s="20">
        <f>C20*$I$3</f>
        <v>1955254000</v>
      </c>
      <c r="H20" s="20">
        <v>632000000</v>
      </c>
      <c r="I20" s="20">
        <v>3351000000</v>
      </c>
      <c r="J20" s="4">
        <v>756405000</v>
      </c>
      <c r="K20" s="4">
        <v>241277445.79989049</v>
      </c>
      <c r="L20" s="4">
        <v>49111514.463954516</v>
      </c>
      <c r="M20" s="4">
        <v>90081345</v>
      </c>
      <c r="N20" s="4">
        <v>1500000000</v>
      </c>
      <c r="O20" s="20">
        <v>7528605816</v>
      </c>
      <c r="P20" s="4">
        <f t="shared" si="2"/>
        <v>16103735121.263845</v>
      </c>
      <c r="R20" s="1">
        <f>K20/$D$3</f>
        <v>290.5381971219104</v>
      </c>
      <c r="S20" s="1">
        <f>L20/$D$3</f>
        <v>59.138436346504321</v>
      </c>
      <c r="T20" s="1">
        <f>O20/$D$3</f>
        <v>9065.694281413691</v>
      </c>
    </row>
    <row r="21" spans="1:20">
      <c r="A21" s="28"/>
      <c r="B21" s="25">
        <v>12</v>
      </c>
      <c r="C21" s="20">
        <v>119786666893.10286</v>
      </c>
      <c r="D21" s="20"/>
      <c r="E21" s="20"/>
      <c r="F21" s="20"/>
      <c r="G21" s="20">
        <f t="shared" ref="G21:G39" si="3">IF(B21&lt;=$H$3,C21*$I$3,"")</f>
        <v>1677013336.5034401</v>
      </c>
      <c r="H21" s="20">
        <v>632000000</v>
      </c>
      <c r="I21" s="20">
        <v>3351000000</v>
      </c>
      <c r="J21" s="4">
        <v>756405000</v>
      </c>
      <c r="K21" s="4">
        <v>241277445.79989049</v>
      </c>
      <c r="L21" s="4">
        <v>49111514.463954516</v>
      </c>
      <c r="M21" s="4">
        <v>90081345</v>
      </c>
      <c r="N21" s="4">
        <v>1500000000</v>
      </c>
      <c r="O21" s="20">
        <v>7528605816</v>
      </c>
      <c r="P21" s="4">
        <f t="shared" si="2"/>
        <v>15825494457.767284</v>
      </c>
      <c r="R21" s="1">
        <f t="shared" ref="R21:S39" si="4">K21/$D$3</f>
        <v>290.5381971219104</v>
      </c>
      <c r="S21" s="1">
        <f t="shared" si="4"/>
        <v>59.138436346504321</v>
      </c>
      <c r="T21" s="1">
        <f t="shared" ref="T21:T49" si="5">O21/$D$3</f>
        <v>9065.694281413691</v>
      </c>
    </row>
    <row r="22" spans="1:20">
      <c r="A22" s="28"/>
      <c r="B22" s="25">
        <v>13</v>
      </c>
      <c r="C22" s="20">
        <v>102740532900.08797</v>
      </c>
      <c r="D22" s="20"/>
      <c r="E22" s="20"/>
      <c r="F22" s="20"/>
      <c r="G22" s="20">
        <f t="shared" si="3"/>
        <v>1438367460.6012316</v>
      </c>
      <c r="H22" s="20">
        <v>632000000</v>
      </c>
      <c r="I22" s="20">
        <v>3351000000</v>
      </c>
      <c r="J22" s="4">
        <v>756405000</v>
      </c>
      <c r="K22" s="4">
        <v>241277445.79989049</v>
      </c>
      <c r="L22" s="4">
        <v>49111514.463954516</v>
      </c>
      <c r="M22" s="4">
        <v>90081345</v>
      </c>
      <c r="N22" s="4">
        <v>1500000000</v>
      </c>
      <c r="O22" s="20">
        <v>7528605816</v>
      </c>
      <c r="P22" s="4">
        <f t="shared" si="2"/>
        <v>15586848581.865078</v>
      </c>
      <c r="R22" s="1">
        <f t="shared" si="4"/>
        <v>290.5381971219104</v>
      </c>
      <c r="S22" s="1">
        <f t="shared" si="4"/>
        <v>59.138436346504321</v>
      </c>
      <c r="T22" s="1">
        <f t="shared" si="5"/>
        <v>9065.694281413691</v>
      </c>
    </row>
    <row r="23" spans="1:20">
      <c r="A23" s="28"/>
      <c r="B23" s="25">
        <v>14</v>
      </c>
      <c r="C23" s="20">
        <v>88120133687.448273</v>
      </c>
      <c r="D23" s="20"/>
      <c r="E23" s="20"/>
      <c r="F23" s="20"/>
      <c r="G23" s="20">
        <f t="shared" si="3"/>
        <v>1233681871.6242759</v>
      </c>
      <c r="H23" s="20">
        <v>632000000</v>
      </c>
      <c r="I23" s="20">
        <v>3351000000</v>
      </c>
      <c r="J23" s="4">
        <v>756405000</v>
      </c>
      <c r="K23" s="4">
        <v>241277445.79989049</v>
      </c>
      <c r="L23" s="4">
        <v>49111514.463954516</v>
      </c>
      <c r="M23" s="4">
        <v>90081345</v>
      </c>
      <c r="N23" s="4">
        <v>1500000000</v>
      </c>
      <c r="O23" s="20">
        <v>7528605816</v>
      </c>
      <c r="P23" s="4">
        <f t="shared" si="2"/>
        <v>15382162992.888123</v>
      </c>
      <c r="R23" s="1">
        <f t="shared" si="4"/>
        <v>290.5381971219104</v>
      </c>
      <c r="S23" s="1">
        <f t="shared" si="4"/>
        <v>59.138436346504321</v>
      </c>
      <c r="T23" s="1">
        <f t="shared" si="5"/>
        <v>9065.694281413691</v>
      </c>
    </row>
    <row r="24" spans="1:20">
      <c r="A24" s="28"/>
      <c r="B24" s="25">
        <v>15</v>
      </c>
      <c r="C24" s="20">
        <v>75580277247.005661</v>
      </c>
      <c r="D24" s="20"/>
      <c r="E24" s="20"/>
      <c r="F24" s="20"/>
      <c r="G24" s="20">
        <f t="shared" si="3"/>
        <v>1058123881.4580792</v>
      </c>
      <c r="H24" s="20">
        <v>632000000</v>
      </c>
      <c r="I24" s="20">
        <v>3351000000</v>
      </c>
      <c r="J24" s="4">
        <v>756405000</v>
      </c>
      <c r="K24" s="4">
        <v>241277445.79989049</v>
      </c>
      <c r="L24" s="4">
        <v>49111514.463954516</v>
      </c>
      <c r="M24" s="4">
        <v>90081345</v>
      </c>
      <c r="N24" s="4">
        <v>1500000000</v>
      </c>
      <c r="O24" s="20">
        <v>7528605816</v>
      </c>
      <c r="P24" s="4">
        <f t="shared" si="2"/>
        <v>15206605002.721924</v>
      </c>
      <c r="R24" s="1">
        <f t="shared" si="4"/>
        <v>290.5381971219104</v>
      </c>
      <c r="S24" s="1">
        <f t="shared" si="4"/>
        <v>59.138436346504321</v>
      </c>
      <c r="T24" s="1">
        <f t="shared" si="5"/>
        <v>9065.694281413691</v>
      </c>
    </row>
    <row r="25" spans="1:20">
      <c r="A25" s="28"/>
      <c r="B25" s="25">
        <v>16</v>
      </c>
      <c r="C25" s="20">
        <v>64824893809.119431</v>
      </c>
      <c r="D25" s="20"/>
      <c r="E25" s="20"/>
      <c r="F25" s="20"/>
      <c r="G25" s="20">
        <f t="shared" si="3"/>
        <v>907548513.327672</v>
      </c>
      <c r="H25" s="20">
        <v>632000000</v>
      </c>
      <c r="I25" s="20">
        <v>3351000000</v>
      </c>
      <c r="J25" s="4">
        <v>756405000</v>
      </c>
      <c r="K25" s="4">
        <v>241277445.79989049</v>
      </c>
      <c r="L25" s="4">
        <v>49111514.463954516</v>
      </c>
      <c r="M25" s="4">
        <v>90081345</v>
      </c>
      <c r="N25" s="4">
        <v>1500000000</v>
      </c>
      <c r="O25" s="20">
        <v>7528605816</v>
      </c>
      <c r="P25" s="4">
        <f t="shared" si="2"/>
        <v>15056029634.591518</v>
      </c>
      <c r="R25" s="1">
        <f t="shared" si="4"/>
        <v>290.5381971219104</v>
      </c>
      <c r="S25" s="1">
        <f t="shared" si="4"/>
        <v>59.138436346504321</v>
      </c>
      <c r="T25" s="1">
        <f t="shared" si="5"/>
        <v>9065.694281413691</v>
      </c>
    </row>
    <row r="26" spans="1:20">
      <c r="A26" s="28"/>
      <c r="B26" s="25">
        <v>17</v>
      </c>
      <c r="C26" s="20">
        <v>55600045546.671982</v>
      </c>
      <c r="D26" s="20"/>
      <c r="E26" s="20"/>
      <c r="F26" s="20"/>
      <c r="G26" s="20">
        <f t="shared" si="3"/>
        <v>778400637.65340781</v>
      </c>
      <c r="H26" s="20">
        <v>632000000</v>
      </c>
      <c r="I26" s="20">
        <v>3351000000</v>
      </c>
      <c r="J26" s="4">
        <v>756405000</v>
      </c>
      <c r="K26" s="4">
        <v>241277445.79989049</v>
      </c>
      <c r="L26" s="4">
        <v>49111514.463954516</v>
      </c>
      <c r="M26" s="4">
        <v>90081345</v>
      </c>
      <c r="N26" s="4">
        <v>1500000000</v>
      </c>
      <c r="O26" s="20">
        <v>7528605816</v>
      </c>
      <c r="P26" s="4">
        <f t="shared" si="2"/>
        <v>14926881758.917253</v>
      </c>
      <c r="R26" s="1">
        <f t="shared" si="4"/>
        <v>290.5381971219104</v>
      </c>
      <c r="S26" s="1">
        <f t="shared" si="4"/>
        <v>59.138436346504321</v>
      </c>
      <c r="T26" s="1">
        <f t="shared" si="5"/>
        <v>9065.694281413691</v>
      </c>
    </row>
    <row r="27" spans="1:20">
      <c r="A27" s="28"/>
      <c r="B27" s="25">
        <v>18</v>
      </c>
      <c r="C27" s="20">
        <v>47687931026.847466</v>
      </c>
      <c r="D27" s="20"/>
      <c r="E27" s="20"/>
      <c r="F27" s="20"/>
      <c r="G27" s="20">
        <f t="shared" si="3"/>
        <v>667631034.37586451</v>
      </c>
      <c r="H27" s="20">
        <v>632000000</v>
      </c>
      <c r="I27" s="20">
        <v>3351000000</v>
      </c>
      <c r="J27" s="4">
        <v>756405000</v>
      </c>
      <c r="K27" s="4">
        <v>241277445.79989049</v>
      </c>
      <c r="L27" s="4">
        <v>49111514.463954516</v>
      </c>
      <c r="M27" s="4">
        <v>90081345</v>
      </c>
      <c r="N27" s="4">
        <v>1500000000</v>
      </c>
      <c r="O27" s="20">
        <v>7528605816</v>
      </c>
      <c r="P27" s="4">
        <f t="shared" si="2"/>
        <v>14816112155.639709</v>
      </c>
      <c r="R27" s="1">
        <f t="shared" si="4"/>
        <v>290.5381971219104</v>
      </c>
      <c r="S27" s="1">
        <f t="shared" si="4"/>
        <v>59.138436346504321</v>
      </c>
      <c r="T27" s="1">
        <f t="shared" si="5"/>
        <v>9065.694281413691</v>
      </c>
    </row>
    <row r="28" spans="1:20">
      <c r="A28" s="28"/>
      <c r="B28" s="25">
        <v>19</v>
      </c>
      <c r="C28" s="20">
        <v>40901742854.01252</v>
      </c>
      <c r="D28" s="20"/>
      <c r="E28" s="20"/>
      <c r="F28" s="20"/>
      <c r="G28" s="20">
        <f t="shared" si="3"/>
        <v>572624399.95617533</v>
      </c>
      <c r="H28" s="20">
        <v>632000000</v>
      </c>
      <c r="I28" s="20">
        <v>3351000000</v>
      </c>
      <c r="J28" s="4">
        <v>756405000</v>
      </c>
      <c r="K28" s="4">
        <v>241277445.79989049</v>
      </c>
      <c r="L28" s="4">
        <v>49111514.463954516</v>
      </c>
      <c r="M28" s="4">
        <v>90081345</v>
      </c>
      <c r="N28" s="4">
        <v>1500000000</v>
      </c>
      <c r="O28" s="20">
        <v>7528605816</v>
      </c>
      <c r="P28" s="4">
        <f t="shared" si="2"/>
        <v>14721105521.22002</v>
      </c>
      <c r="R28" s="1">
        <f t="shared" si="4"/>
        <v>290.5381971219104</v>
      </c>
      <c r="S28" s="1">
        <f t="shared" si="4"/>
        <v>59.138436346504321</v>
      </c>
      <c r="T28" s="1">
        <f t="shared" si="5"/>
        <v>9065.694281413691</v>
      </c>
    </row>
    <row r="29" spans="1:20">
      <c r="A29" s="28"/>
      <c r="B29" s="25">
        <v>20</v>
      </c>
      <c r="C29" s="20">
        <v>35081257091.105949</v>
      </c>
      <c r="D29" s="20"/>
      <c r="E29" s="20"/>
      <c r="F29" s="20"/>
      <c r="G29" s="20">
        <f t="shared" si="3"/>
        <v>491137599.27548331</v>
      </c>
      <c r="H29" s="20">
        <v>632000000</v>
      </c>
      <c r="I29" s="20">
        <v>3351000000</v>
      </c>
      <c r="J29" s="4">
        <v>756405000</v>
      </c>
      <c r="K29" s="4">
        <v>241277445.79989049</v>
      </c>
      <c r="L29" s="4">
        <v>49111514.463954516</v>
      </c>
      <c r="M29" s="4">
        <v>90081345</v>
      </c>
      <c r="N29" s="4">
        <v>1500000000</v>
      </c>
      <c r="O29" s="20">
        <v>7528605816</v>
      </c>
      <c r="P29" s="4">
        <f t="shared" si="2"/>
        <v>14639618720.53933</v>
      </c>
      <c r="R29" s="1">
        <f t="shared" si="4"/>
        <v>290.5381971219104</v>
      </c>
      <c r="S29" s="1">
        <f t="shared" si="4"/>
        <v>59.138436346504321</v>
      </c>
      <c r="T29" s="1">
        <f t="shared" si="5"/>
        <v>9065.694281413691</v>
      </c>
    </row>
    <row r="30" spans="1:20">
      <c r="A30" s="28"/>
      <c r="B30" s="25">
        <v>21</v>
      </c>
      <c r="C30" s="20">
        <v>30089050324.454292</v>
      </c>
      <c r="D30" s="20"/>
      <c r="E30" s="20"/>
      <c r="F30" s="20"/>
      <c r="G30" s="20">
        <f t="shared" si="3"/>
        <v>421246704.54236013</v>
      </c>
      <c r="H30" s="20">
        <v>632000000</v>
      </c>
      <c r="I30" s="20">
        <v>3351000000</v>
      </c>
      <c r="J30" s="4">
        <v>756405000</v>
      </c>
      <c r="K30" s="4">
        <v>241277445.79989049</v>
      </c>
      <c r="L30" s="4">
        <v>49111514.463954516</v>
      </c>
      <c r="M30" s="4">
        <v>90081345</v>
      </c>
      <c r="N30" s="4">
        <v>1500000000</v>
      </c>
      <c r="O30" s="20">
        <v>7528605816</v>
      </c>
      <c r="P30" s="4">
        <f t="shared" si="2"/>
        <v>14569727825.806206</v>
      </c>
      <c r="R30" s="1">
        <f t="shared" si="4"/>
        <v>290.5381971219104</v>
      </c>
      <c r="S30" s="1">
        <f t="shared" si="4"/>
        <v>59.138436346504321</v>
      </c>
      <c r="T30" s="1">
        <f t="shared" si="5"/>
        <v>9065.694281413691</v>
      </c>
    </row>
    <row r="31" spans="1:20">
      <c r="A31" s="28"/>
      <c r="B31" s="25">
        <v>22</v>
      </c>
      <c r="C31" s="20">
        <v>25807255055.779457</v>
      </c>
      <c r="D31" s="20"/>
      <c r="E31" s="20"/>
      <c r="F31" s="20"/>
      <c r="G31" s="20">
        <f t="shared" si="3"/>
        <v>361301570.7809124</v>
      </c>
      <c r="H31" s="20">
        <v>632000000</v>
      </c>
      <c r="I31" s="20">
        <v>3351000000</v>
      </c>
      <c r="J31" s="4">
        <v>756405000</v>
      </c>
      <c r="K31" s="4">
        <v>241277445.79989049</v>
      </c>
      <c r="L31" s="4">
        <v>49111514.463954516</v>
      </c>
      <c r="M31" s="4">
        <v>90081345</v>
      </c>
      <c r="N31" s="4">
        <v>1500000000</v>
      </c>
      <c r="O31" s="20">
        <v>7528605816</v>
      </c>
      <c r="P31" s="4">
        <f t="shared" si="2"/>
        <v>14509782692.044758</v>
      </c>
      <c r="R31" s="1">
        <f t="shared" si="4"/>
        <v>290.5381971219104</v>
      </c>
      <c r="S31" s="1">
        <f t="shared" si="4"/>
        <v>59.138436346504321</v>
      </c>
      <c r="T31" s="1">
        <f t="shared" si="5"/>
        <v>9065.694281413691</v>
      </c>
    </row>
    <row r="32" spans="1:20">
      <c r="A32" s="28"/>
      <c r="B32" s="25">
        <v>23</v>
      </c>
      <c r="C32" s="20">
        <v>22134776815.231155</v>
      </c>
      <c r="D32" s="20"/>
      <c r="E32" s="20"/>
      <c r="F32" s="20"/>
      <c r="G32" s="20">
        <f t="shared" si="3"/>
        <v>309886875.4132362</v>
      </c>
      <c r="H32" s="20">
        <v>632000000</v>
      </c>
      <c r="I32" s="20">
        <v>3351000000</v>
      </c>
      <c r="J32" s="4">
        <v>756405000</v>
      </c>
      <c r="K32" s="4">
        <v>241277445.79989049</v>
      </c>
      <c r="L32" s="4">
        <v>49111514.463954516</v>
      </c>
      <c r="M32" s="4">
        <v>90081345</v>
      </c>
      <c r="N32" s="4">
        <v>1500000000</v>
      </c>
      <c r="O32" s="20">
        <v>7528605816</v>
      </c>
      <c r="P32" s="4">
        <f t="shared" si="2"/>
        <v>14458367996.677082</v>
      </c>
      <c r="R32" s="1">
        <f t="shared" si="4"/>
        <v>290.5381971219104</v>
      </c>
      <c r="S32" s="1">
        <f t="shared" si="4"/>
        <v>59.138436346504321</v>
      </c>
      <c r="T32" s="1">
        <f t="shared" si="5"/>
        <v>9065.694281413691</v>
      </c>
    </row>
    <row r="33" spans="1:20">
      <c r="A33" s="28"/>
      <c r="B33" s="25">
        <v>24</v>
      </c>
      <c r="C33" s="20">
        <v>18984907290.648575</v>
      </c>
      <c r="D33" s="20"/>
      <c r="E33" s="20"/>
      <c r="F33" s="20"/>
      <c r="G33" s="20">
        <f t="shared" si="3"/>
        <v>265788702.06908005</v>
      </c>
      <c r="H33" s="20">
        <v>632000000</v>
      </c>
      <c r="I33" s="20">
        <v>3351000000</v>
      </c>
      <c r="J33" s="4">
        <v>756405000</v>
      </c>
      <c r="K33" s="4">
        <v>241277445.79989049</v>
      </c>
      <c r="L33" s="4">
        <v>49111514.463954516</v>
      </c>
      <c r="M33" s="4">
        <v>90081345</v>
      </c>
      <c r="N33" s="4">
        <v>1500000000</v>
      </c>
      <c r="O33" s="20">
        <v>7528605816</v>
      </c>
      <c r="P33" s="4">
        <f t="shared" si="2"/>
        <v>14414269823.332926</v>
      </c>
      <c r="R33" s="1">
        <f t="shared" si="4"/>
        <v>290.5381971219104</v>
      </c>
      <c r="S33" s="1">
        <f t="shared" si="4"/>
        <v>59.138436346504321</v>
      </c>
      <c r="T33" s="1">
        <f t="shared" si="5"/>
        <v>9065.694281413691</v>
      </c>
    </row>
    <row r="34" spans="1:20">
      <c r="A34" s="28"/>
      <c r="B34" s="25">
        <v>25</v>
      </c>
      <c r="C34" s="20">
        <v>16283277118.317646</v>
      </c>
      <c r="D34" s="20"/>
      <c r="E34" s="20"/>
      <c r="F34" s="20"/>
      <c r="G34" s="20">
        <f t="shared" si="3"/>
        <v>227965879.65644705</v>
      </c>
      <c r="H34" s="20">
        <v>632000000</v>
      </c>
      <c r="I34" s="20">
        <v>3351000000</v>
      </c>
      <c r="J34" s="4">
        <v>756405000</v>
      </c>
      <c r="K34" s="4">
        <v>241277445.79989049</v>
      </c>
      <c r="L34" s="4">
        <v>49111514.463954516</v>
      </c>
      <c r="M34" s="4">
        <v>90081345</v>
      </c>
      <c r="N34" s="4">
        <v>1500000000</v>
      </c>
      <c r="O34" s="20">
        <v>7528605816</v>
      </c>
      <c r="P34" s="4">
        <f t="shared" si="2"/>
        <v>14376447000.920292</v>
      </c>
      <c r="R34" s="1">
        <f t="shared" si="4"/>
        <v>290.5381971219104</v>
      </c>
      <c r="S34" s="1">
        <f t="shared" si="4"/>
        <v>59.138436346504321</v>
      </c>
      <c r="T34" s="1">
        <f t="shared" si="5"/>
        <v>9065.694281413691</v>
      </c>
    </row>
    <row r="35" spans="1:20">
      <c r="A35" s="28"/>
      <c r="B35" s="25">
        <v>26</v>
      </c>
      <c r="C35" s="20">
        <v>13966099999.999998</v>
      </c>
      <c r="D35" s="20"/>
      <c r="E35" s="20"/>
      <c r="F35" s="20"/>
      <c r="G35" s="20">
        <f t="shared" si="3"/>
        <v>195525399.99999997</v>
      </c>
      <c r="H35" s="20">
        <v>632000000</v>
      </c>
      <c r="I35" s="20">
        <v>3351000000</v>
      </c>
      <c r="J35" s="4">
        <v>756405000</v>
      </c>
      <c r="K35" s="4">
        <v>241277445.79989049</v>
      </c>
      <c r="L35" s="4">
        <v>49111514.463954516</v>
      </c>
      <c r="M35" s="4">
        <v>90081345</v>
      </c>
      <c r="N35" s="4">
        <v>1500000000</v>
      </c>
      <c r="O35" s="20">
        <v>7528605816</v>
      </c>
      <c r="P35" s="4">
        <f t="shared" si="2"/>
        <v>14344006521.263845</v>
      </c>
      <c r="R35" s="1">
        <f t="shared" si="4"/>
        <v>290.5381971219104</v>
      </c>
      <c r="S35" s="1">
        <f t="shared" si="4"/>
        <v>59.138436346504321</v>
      </c>
      <c r="T35" s="1">
        <f t="shared" si="5"/>
        <v>9065.694281413691</v>
      </c>
    </row>
    <row r="36" spans="1:20">
      <c r="A36" s="28"/>
      <c r="B36" s="25">
        <v>27</v>
      </c>
      <c r="C36" s="20">
        <v>11978666689.310286</v>
      </c>
      <c r="D36" s="20"/>
      <c r="E36" s="20"/>
      <c r="F36" s="20"/>
      <c r="G36" s="20">
        <f t="shared" si="3"/>
        <v>167701333.65034401</v>
      </c>
      <c r="H36" s="20">
        <v>632000000</v>
      </c>
      <c r="I36" s="20">
        <v>3351000000</v>
      </c>
      <c r="J36" s="4">
        <v>756405000</v>
      </c>
      <c r="K36" s="4">
        <v>241277445.79989049</v>
      </c>
      <c r="L36" s="4">
        <v>49111514.463954516</v>
      </c>
      <c r="M36" s="4">
        <v>90081345</v>
      </c>
      <c r="N36" s="4">
        <v>1500000000</v>
      </c>
      <c r="O36" s="20">
        <v>7528605816</v>
      </c>
      <c r="P36" s="4">
        <f t="shared" si="2"/>
        <v>14316182454.914188</v>
      </c>
      <c r="R36" s="1">
        <f t="shared" si="4"/>
        <v>290.5381971219104</v>
      </c>
      <c r="S36" s="1">
        <f t="shared" si="4"/>
        <v>59.138436346504321</v>
      </c>
      <c r="T36" s="1">
        <f t="shared" si="5"/>
        <v>9065.694281413691</v>
      </c>
    </row>
    <row r="37" spans="1:20" s="3" customFormat="1">
      <c r="A37" s="29"/>
      <c r="B37" s="25">
        <v>28</v>
      </c>
      <c r="C37" s="20">
        <v>10274053290.008797</v>
      </c>
      <c r="D37" s="20"/>
      <c r="E37" s="20"/>
      <c r="F37" s="20"/>
      <c r="G37" s="20">
        <f t="shared" si="3"/>
        <v>143836746.06012315</v>
      </c>
      <c r="H37" s="20">
        <v>632000000</v>
      </c>
      <c r="I37" s="20">
        <v>3351000000</v>
      </c>
      <c r="J37" s="4">
        <v>756405000</v>
      </c>
      <c r="K37" s="4">
        <v>241277445.79989049</v>
      </c>
      <c r="L37" s="4">
        <v>49111514.463954516</v>
      </c>
      <c r="M37" s="4">
        <v>90081345</v>
      </c>
      <c r="N37" s="4">
        <v>1500000000</v>
      </c>
      <c r="O37" s="20">
        <v>7528605816</v>
      </c>
      <c r="P37" s="4">
        <f t="shared" si="2"/>
        <v>14292317867.323969</v>
      </c>
      <c r="R37" s="1">
        <f t="shared" si="4"/>
        <v>290.5381971219104</v>
      </c>
      <c r="S37" s="1">
        <f t="shared" si="4"/>
        <v>59.138436346504321</v>
      </c>
      <c r="T37" s="1">
        <f t="shared" si="5"/>
        <v>9065.694281413691</v>
      </c>
    </row>
    <row r="38" spans="1:20">
      <c r="A38" s="28"/>
      <c r="B38" s="25">
        <v>29</v>
      </c>
      <c r="C38" s="20">
        <v>8812013368.7448273</v>
      </c>
      <c r="D38" s="20"/>
      <c r="E38" s="20"/>
      <c r="F38" s="20"/>
      <c r="G38" s="20">
        <f t="shared" si="3"/>
        <v>123368187.16242759</v>
      </c>
      <c r="H38" s="20">
        <v>632000000</v>
      </c>
      <c r="I38" s="20">
        <v>3351000000</v>
      </c>
      <c r="J38" s="4">
        <v>756405000</v>
      </c>
      <c r="K38" s="4">
        <v>241277445.79989049</v>
      </c>
      <c r="L38" s="4">
        <v>49111514.463954516</v>
      </c>
      <c r="M38" s="4">
        <v>90081345</v>
      </c>
      <c r="N38" s="4">
        <v>1500000000</v>
      </c>
      <c r="O38" s="20">
        <v>7528605816</v>
      </c>
      <c r="P38" s="4">
        <f t="shared" si="2"/>
        <v>14271849308.426273</v>
      </c>
      <c r="R38" s="1">
        <f t="shared" si="4"/>
        <v>290.5381971219104</v>
      </c>
      <c r="S38" s="1">
        <f t="shared" si="4"/>
        <v>59.138436346504321</v>
      </c>
      <c r="T38" s="1">
        <f t="shared" si="5"/>
        <v>9065.694281413691</v>
      </c>
    </row>
    <row r="39" spans="1:20">
      <c r="A39" s="28"/>
      <c r="B39" s="25">
        <v>30</v>
      </c>
      <c r="C39" s="20">
        <v>7558027724.7005663</v>
      </c>
      <c r="D39" s="20"/>
      <c r="E39" s="20"/>
      <c r="F39" s="20"/>
      <c r="G39" s="20">
        <f t="shared" si="3"/>
        <v>105812388.14580794</v>
      </c>
      <c r="H39" s="20">
        <v>632000000</v>
      </c>
      <c r="I39" s="20">
        <v>3351000000</v>
      </c>
      <c r="J39" s="4">
        <v>756405000</v>
      </c>
      <c r="K39" s="4">
        <v>241277445.79989049</v>
      </c>
      <c r="L39" s="4">
        <v>49111514.463954516</v>
      </c>
      <c r="M39" s="4">
        <v>90081345</v>
      </c>
      <c r="N39" s="4">
        <v>1500000000</v>
      </c>
      <c r="O39" s="20">
        <v>7528605816</v>
      </c>
      <c r="P39" s="4">
        <f t="shared" si="2"/>
        <v>14254293509.409653</v>
      </c>
      <c r="R39" s="1">
        <f t="shared" si="4"/>
        <v>290.5381971219104</v>
      </c>
      <c r="S39" s="1">
        <f t="shared" si="4"/>
        <v>59.138436346504321</v>
      </c>
      <c r="T39" s="1">
        <f t="shared" si="5"/>
        <v>9065.694281413691</v>
      </c>
    </row>
    <row r="40" spans="1:20">
      <c r="A40" s="28"/>
      <c r="B40" s="25">
        <v>31</v>
      </c>
      <c r="C40" s="20"/>
      <c r="D40" s="20"/>
      <c r="E40" s="20"/>
      <c r="F40" s="20">
        <v>6983050000</v>
      </c>
      <c r="G40" s="22"/>
      <c r="H40" s="22"/>
      <c r="I40" s="22"/>
      <c r="J40" s="21"/>
      <c r="K40" s="21"/>
      <c r="L40" s="21"/>
      <c r="M40" s="21"/>
      <c r="N40" s="21"/>
      <c r="O40" s="4"/>
      <c r="P40" s="4">
        <f t="shared" si="2"/>
        <v>6983050000</v>
      </c>
      <c r="R40" s="1">
        <f t="shared" ref="R40:S49" si="6">K40/$D$3</f>
        <v>0</v>
      </c>
      <c r="S40" s="1">
        <f t="shared" si="6"/>
        <v>0</v>
      </c>
      <c r="T40" s="1">
        <f t="shared" si="5"/>
        <v>0</v>
      </c>
    </row>
    <row r="41" spans="1:20">
      <c r="A41" s="28"/>
      <c r="B41" s="25">
        <v>32</v>
      </c>
      <c r="C41" s="20" t="s">
        <v>28</v>
      </c>
      <c r="D41" s="20"/>
      <c r="E41" s="20"/>
      <c r="F41" s="20"/>
      <c r="G41" s="22"/>
      <c r="H41" s="22"/>
      <c r="I41" s="22"/>
      <c r="J41" s="21"/>
      <c r="K41" s="21"/>
      <c r="L41" s="21"/>
      <c r="M41" s="21"/>
      <c r="N41" s="21"/>
      <c r="O41" s="4"/>
      <c r="P41" s="4">
        <f t="shared" si="2"/>
        <v>0</v>
      </c>
      <c r="R41" s="1">
        <f t="shared" si="6"/>
        <v>0</v>
      </c>
      <c r="S41" s="1">
        <f t="shared" si="6"/>
        <v>0</v>
      </c>
      <c r="T41" s="1">
        <f t="shared" si="5"/>
        <v>0</v>
      </c>
    </row>
    <row r="42" spans="1:20">
      <c r="A42" s="28"/>
      <c r="B42" s="25">
        <v>33</v>
      </c>
      <c r="C42" s="20" t="s">
        <v>28</v>
      </c>
      <c r="D42" s="20"/>
      <c r="E42" s="20"/>
      <c r="F42" s="20"/>
      <c r="G42" s="22"/>
      <c r="H42" s="22"/>
      <c r="I42" s="22"/>
      <c r="J42" s="21"/>
      <c r="K42" s="21"/>
      <c r="L42" s="21"/>
      <c r="M42" s="21"/>
      <c r="N42" s="21"/>
      <c r="O42" s="4"/>
      <c r="P42" s="4">
        <f t="shared" si="2"/>
        <v>0</v>
      </c>
      <c r="R42" s="1">
        <f t="shared" si="6"/>
        <v>0</v>
      </c>
      <c r="S42" s="1">
        <f t="shared" si="6"/>
        <v>0</v>
      </c>
      <c r="T42" s="1">
        <f t="shared" si="5"/>
        <v>0</v>
      </c>
    </row>
    <row r="43" spans="1:20">
      <c r="A43" s="28"/>
      <c r="B43" s="25">
        <v>34</v>
      </c>
      <c r="C43" s="20" t="s">
        <v>28</v>
      </c>
      <c r="D43" s="20"/>
      <c r="E43" s="20"/>
      <c r="F43" s="20"/>
      <c r="G43" s="22"/>
      <c r="H43" s="22"/>
      <c r="I43" s="22"/>
      <c r="J43" s="21"/>
      <c r="K43" s="21"/>
      <c r="L43" s="21"/>
      <c r="M43" s="21"/>
      <c r="N43" s="21"/>
      <c r="O43" s="4"/>
      <c r="P43" s="4">
        <f t="shared" si="2"/>
        <v>0</v>
      </c>
      <c r="R43" s="1">
        <f t="shared" si="6"/>
        <v>0</v>
      </c>
      <c r="S43" s="1">
        <f t="shared" si="6"/>
        <v>0</v>
      </c>
      <c r="T43" s="1">
        <f t="shared" si="5"/>
        <v>0</v>
      </c>
    </row>
    <row r="44" spans="1:20">
      <c r="A44" s="28"/>
      <c r="B44" s="25">
        <v>35</v>
      </c>
      <c r="C44" s="20" t="s">
        <v>28</v>
      </c>
      <c r="D44" s="20"/>
      <c r="E44" s="20"/>
      <c r="F44" s="20"/>
      <c r="G44" s="22"/>
      <c r="H44" s="22"/>
      <c r="I44" s="22"/>
      <c r="J44" s="21"/>
      <c r="K44" s="21"/>
      <c r="L44" s="21"/>
      <c r="M44" s="21"/>
      <c r="N44" s="21"/>
      <c r="O44" s="4"/>
      <c r="P44" s="4">
        <f t="shared" si="2"/>
        <v>0</v>
      </c>
      <c r="R44" s="1">
        <f t="shared" si="6"/>
        <v>0</v>
      </c>
      <c r="S44" s="1">
        <f t="shared" si="6"/>
        <v>0</v>
      </c>
      <c r="T44" s="1">
        <f t="shared" si="5"/>
        <v>0</v>
      </c>
    </row>
    <row r="45" spans="1:20">
      <c r="A45" s="28"/>
      <c r="B45" s="25">
        <v>36</v>
      </c>
      <c r="C45" s="20" t="s">
        <v>28</v>
      </c>
      <c r="D45" s="20"/>
      <c r="E45" s="20"/>
      <c r="F45" s="20"/>
      <c r="G45" s="22"/>
      <c r="H45" s="22"/>
      <c r="I45" s="22"/>
      <c r="J45" s="21"/>
      <c r="K45" s="21"/>
      <c r="L45" s="21"/>
      <c r="M45" s="21"/>
      <c r="N45" s="21"/>
      <c r="O45" s="4"/>
      <c r="P45" s="4">
        <f t="shared" si="2"/>
        <v>0</v>
      </c>
      <c r="R45" s="1">
        <f t="shared" si="6"/>
        <v>0</v>
      </c>
      <c r="S45" s="1">
        <f t="shared" si="6"/>
        <v>0</v>
      </c>
      <c r="T45" s="1">
        <f t="shared" si="5"/>
        <v>0</v>
      </c>
    </row>
    <row r="46" spans="1:20">
      <c r="A46" s="28"/>
      <c r="B46" s="25">
        <v>37</v>
      </c>
      <c r="C46" s="20" t="s">
        <v>28</v>
      </c>
      <c r="D46" s="20"/>
      <c r="E46" s="20"/>
      <c r="F46" s="20"/>
      <c r="G46" s="22"/>
      <c r="H46" s="22"/>
      <c r="I46" s="22"/>
      <c r="J46" s="21"/>
      <c r="K46" s="21"/>
      <c r="L46" s="21"/>
      <c r="M46" s="21"/>
      <c r="N46" s="21"/>
      <c r="O46" s="4"/>
      <c r="P46" s="4">
        <f t="shared" si="2"/>
        <v>0</v>
      </c>
      <c r="R46" s="1">
        <f t="shared" si="6"/>
        <v>0</v>
      </c>
      <c r="S46" s="1">
        <f t="shared" si="6"/>
        <v>0</v>
      </c>
      <c r="T46" s="1">
        <f t="shared" si="5"/>
        <v>0</v>
      </c>
    </row>
    <row r="47" spans="1:20">
      <c r="A47" s="28"/>
      <c r="B47" s="25">
        <v>38</v>
      </c>
      <c r="C47" s="20" t="s">
        <v>28</v>
      </c>
      <c r="D47" s="20"/>
      <c r="E47" s="20"/>
      <c r="F47" s="20"/>
      <c r="G47" s="22"/>
      <c r="H47" s="22"/>
      <c r="I47" s="22"/>
      <c r="J47" s="21"/>
      <c r="K47" s="21"/>
      <c r="L47" s="21"/>
      <c r="M47" s="21"/>
      <c r="N47" s="21"/>
      <c r="O47" s="4"/>
      <c r="P47" s="4">
        <f t="shared" si="2"/>
        <v>0</v>
      </c>
      <c r="R47" s="1">
        <f t="shared" si="6"/>
        <v>0</v>
      </c>
      <c r="S47" s="1">
        <f t="shared" si="6"/>
        <v>0</v>
      </c>
      <c r="T47" s="1">
        <f t="shared" si="5"/>
        <v>0</v>
      </c>
    </row>
    <row r="48" spans="1:20">
      <c r="A48" s="28"/>
      <c r="B48" s="25">
        <v>39</v>
      </c>
      <c r="C48" s="20" t="s">
        <v>28</v>
      </c>
      <c r="D48" s="20"/>
      <c r="E48" s="20"/>
      <c r="F48" s="20"/>
      <c r="G48" s="22"/>
      <c r="H48" s="22"/>
      <c r="I48" s="22"/>
      <c r="J48" s="21"/>
      <c r="K48" s="21"/>
      <c r="L48" s="21"/>
      <c r="M48" s="21"/>
      <c r="N48" s="21"/>
      <c r="O48" s="4"/>
      <c r="P48" s="4">
        <f t="shared" si="2"/>
        <v>0</v>
      </c>
      <c r="R48" s="1">
        <f t="shared" si="6"/>
        <v>0</v>
      </c>
      <c r="S48" s="1">
        <f t="shared" si="6"/>
        <v>0</v>
      </c>
      <c r="T48" s="1">
        <f t="shared" si="5"/>
        <v>0</v>
      </c>
    </row>
    <row r="49" spans="1:20">
      <c r="A49" s="28"/>
      <c r="B49" s="25">
        <v>40</v>
      </c>
      <c r="C49" s="20" t="s">
        <v>28</v>
      </c>
      <c r="D49" s="20"/>
      <c r="E49" s="20"/>
      <c r="F49" s="20"/>
      <c r="G49" s="22"/>
      <c r="H49" s="22"/>
      <c r="I49" s="22"/>
      <c r="J49" s="21"/>
      <c r="K49" s="21"/>
      <c r="L49" s="21"/>
      <c r="M49" s="21"/>
      <c r="N49" s="21"/>
      <c r="O49" s="4"/>
      <c r="P49" s="4">
        <f t="shared" si="2"/>
        <v>0</v>
      </c>
      <c r="R49" s="1">
        <f t="shared" si="6"/>
        <v>0</v>
      </c>
      <c r="S49" s="1">
        <f t="shared" si="6"/>
        <v>0</v>
      </c>
      <c r="T49" s="1">
        <f t="shared" si="5"/>
        <v>0</v>
      </c>
    </row>
    <row r="50" spans="1:20">
      <c r="B50" s="3"/>
      <c r="D50" s="4"/>
      <c r="E50" s="4"/>
      <c r="F50" s="4"/>
      <c r="G50" s="4"/>
      <c r="H50" s="4"/>
      <c r="I50" s="4"/>
      <c r="J50" s="4"/>
      <c r="K50" s="4"/>
      <c r="L50" s="4"/>
      <c r="M50" s="4"/>
      <c r="N50" s="4"/>
      <c r="O50" s="4"/>
      <c r="P50" s="4"/>
    </row>
    <row r="51" spans="1:20">
      <c r="B51" s="3"/>
      <c r="D51" s="4"/>
      <c r="E51" s="4"/>
      <c r="F51" s="4"/>
      <c r="G51" s="4"/>
      <c r="H51" s="4"/>
      <c r="I51" s="4"/>
      <c r="J51" s="4"/>
      <c r="K51" s="4"/>
      <c r="L51" s="4"/>
      <c r="M51" s="4"/>
      <c r="N51" s="4"/>
      <c r="O51" s="4"/>
      <c r="P51" s="4"/>
    </row>
    <row r="52" spans="1:20">
      <c r="B52" s="3"/>
      <c r="D52" s="4"/>
      <c r="E52" s="4"/>
      <c r="F52" s="4"/>
      <c r="G52" s="4"/>
      <c r="H52" s="4"/>
      <c r="I52" s="4"/>
      <c r="J52" s="4"/>
      <c r="K52" s="4"/>
      <c r="L52" s="4"/>
      <c r="M52" s="4"/>
      <c r="N52" s="4"/>
      <c r="O52" s="4"/>
      <c r="P52" s="4"/>
    </row>
    <row r="53" spans="1:20">
      <c r="D53" s="4"/>
      <c r="E53" s="4"/>
      <c r="F53" s="4"/>
      <c r="G53" s="4"/>
      <c r="H53" s="4"/>
      <c r="I53" s="4"/>
      <c r="J53" s="4"/>
      <c r="K53" s="4"/>
      <c r="L53" s="4"/>
      <c r="M53" s="4"/>
      <c r="N53" s="4"/>
      <c r="O53" s="4"/>
      <c r="P53" s="4"/>
    </row>
  </sheetData>
  <phoneticPr fontId="4"/>
  <pageMargins left="0.7" right="0.7" top="0.75" bottom="0.75" header="0.3" footer="0.3"/>
  <pageSetup paperSize="9" scale="4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8E39D-8AB0-4A1C-AF92-62CDE281091C}">
  <sheetPr codeName="Sheet5"/>
  <dimension ref="A1:J164"/>
  <sheetViews>
    <sheetView topLeftCell="A23" zoomScale="115" zoomScaleNormal="115" workbookViewId="0">
      <selection activeCell="C35" sqref="C35"/>
    </sheetView>
  </sheetViews>
  <sheetFormatPr defaultColWidth="9" defaultRowHeight="14.25"/>
  <cols>
    <col min="1" max="1" width="3.625" style="62" customWidth="1"/>
    <col min="2" max="2" width="21.125" style="102" customWidth="1"/>
    <col min="3" max="3" width="6.25" style="101" customWidth="1"/>
    <col min="4" max="11" width="21" style="102" customWidth="1"/>
    <col min="12" max="16384" width="9" style="102"/>
  </cols>
  <sheetData>
    <row r="1" spans="1:9">
      <c r="A1" s="62" t="s">
        <v>48</v>
      </c>
      <c r="B1" s="100" t="s">
        <v>49</v>
      </c>
    </row>
    <row r="2" spans="1:9" ht="15" thickBot="1">
      <c r="A2" s="62" t="s">
        <v>50</v>
      </c>
      <c r="B2" s="103" t="s">
        <v>94</v>
      </c>
      <c r="D2" s="63"/>
      <c r="E2" s="63"/>
      <c r="F2" s="63"/>
      <c r="H2" s="104"/>
    </row>
    <row r="3" spans="1:9" ht="15" thickBot="1">
      <c r="B3" s="152"/>
      <c r="C3" s="152"/>
      <c r="D3" s="152"/>
      <c r="E3" s="152"/>
      <c r="F3" s="153"/>
    </row>
    <row r="4" spans="1:9">
      <c r="B4" s="63"/>
      <c r="D4" s="63"/>
      <c r="E4" s="63"/>
      <c r="F4" s="63"/>
    </row>
    <row r="5" spans="1:9" ht="15" thickBot="1">
      <c r="A5" s="62" t="s">
        <v>51</v>
      </c>
      <c r="B5" s="103" t="s">
        <v>128</v>
      </c>
      <c r="D5" s="63"/>
      <c r="E5" s="63"/>
      <c r="F5" s="63"/>
    </row>
    <row r="6" spans="1:9" ht="15" thickBot="1">
      <c r="B6" s="152"/>
      <c r="C6" s="152"/>
      <c r="D6" s="152"/>
      <c r="E6" s="152"/>
      <c r="F6" s="153"/>
    </row>
    <row r="7" spans="1:9">
      <c r="B7" s="63"/>
      <c r="D7" s="63"/>
      <c r="E7" s="63"/>
      <c r="F7" s="63"/>
    </row>
    <row r="8" spans="1:9" ht="15" thickBot="1">
      <c r="A8" s="62" t="s">
        <v>52</v>
      </c>
      <c r="B8" s="103" t="s">
        <v>87</v>
      </c>
      <c r="D8" s="63"/>
      <c r="E8" s="63"/>
      <c r="F8" s="63"/>
    </row>
    <row r="9" spans="1:9" ht="15" thickBot="1">
      <c r="B9" s="152"/>
      <c r="C9" s="152"/>
      <c r="D9" s="152"/>
      <c r="E9" s="152"/>
      <c r="F9" s="153"/>
    </row>
    <row r="10" spans="1:9">
      <c r="B10" s="63"/>
      <c r="D10" s="63"/>
      <c r="E10" s="63"/>
      <c r="F10" s="63"/>
    </row>
    <row r="11" spans="1:9" ht="15" thickBot="1">
      <c r="A11" s="105" t="s">
        <v>69</v>
      </c>
      <c r="B11" s="56" t="s">
        <v>135</v>
      </c>
      <c r="C11" s="58"/>
      <c r="D11" s="59"/>
      <c r="E11" s="59"/>
      <c r="F11" s="59"/>
      <c r="G11" s="106"/>
      <c r="H11" s="106"/>
    </row>
    <row r="12" spans="1:9" ht="15" thickBot="1">
      <c r="A12" s="105"/>
      <c r="B12" s="155"/>
      <c r="C12" s="155"/>
      <c r="D12" s="155"/>
      <c r="E12" s="155"/>
      <c r="F12" s="156"/>
      <c r="G12" s="106"/>
      <c r="H12" s="106"/>
      <c r="I12" s="106"/>
    </row>
    <row r="13" spans="1:9">
      <c r="B13" s="63"/>
      <c r="D13" s="63"/>
      <c r="E13" s="63"/>
      <c r="F13" s="63"/>
    </row>
    <row r="14" spans="1:9" ht="15" thickBot="1">
      <c r="A14" s="62" t="s">
        <v>110</v>
      </c>
      <c r="B14" s="56" t="s">
        <v>216</v>
      </c>
      <c r="D14" s="63"/>
      <c r="E14" s="63"/>
      <c r="F14" s="63"/>
    </row>
    <row r="15" spans="1:9" ht="15" thickBot="1">
      <c r="B15" s="152"/>
      <c r="C15" s="152"/>
      <c r="D15" s="152"/>
      <c r="E15" s="152"/>
      <c r="F15" s="153"/>
    </row>
    <row r="16" spans="1:9">
      <c r="B16" s="60"/>
      <c r="C16" s="60"/>
      <c r="D16" s="60"/>
      <c r="E16" s="60"/>
      <c r="F16" s="60"/>
    </row>
    <row r="17" spans="1:10">
      <c r="A17" s="62" t="s">
        <v>48</v>
      </c>
      <c r="B17" s="100" t="s">
        <v>74</v>
      </c>
    </row>
    <row r="18" spans="1:10" ht="15" thickBot="1">
      <c r="A18" s="62" t="s">
        <v>50</v>
      </c>
      <c r="B18" s="55" t="s">
        <v>129</v>
      </c>
    </row>
    <row r="19" spans="1:10" ht="15" thickBot="1">
      <c r="B19" s="152"/>
      <c r="C19" s="152"/>
      <c r="D19" s="152"/>
      <c r="E19" s="152"/>
      <c r="F19" s="153"/>
    </row>
    <row r="20" spans="1:10">
      <c r="B20" s="60"/>
      <c r="C20" s="60"/>
      <c r="D20" s="60"/>
      <c r="E20" s="60"/>
      <c r="F20" s="60"/>
    </row>
    <row r="21" spans="1:10">
      <c r="A21" s="62" t="s">
        <v>51</v>
      </c>
      <c r="B21" s="55" t="s">
        <v>82</v>
      </c>
      <c r="I21" s="157" t="s">
        <v>155</v>
      </c>
      <c r="J21" s="158"/>
    </row>
    <row r="22" spans="1:10" ht="28.5">
      <c r="B22" s="30" t="s">
        <v>75</v>
      </c>
      <c r="C22" s="30" t="s">
        <v>59</v>
      </c>
      <c r="D22" s="64" t="s">
        <v>162</v>
      </c>
      <c r="E22" s="64" t="s">
        <v>124</v>
      </c>
      <c r="F22" s="64" t="s">
        <v>79</v>
      </c>
      <c r="G22" s="64" t="s">
        <v>80</v>
      </c>
      <c r="H22" s="101" t="s">
        <v>78</v>
      </c>
      <c r="I22" s="64" t="s">
        <v>162</v>
      </c>
      <c r="J22" s="64" t="s">
        <v>157</v>
      </c>
    </row>
    <row r="23" spans="1:10">
      <c r="B23" s="107" t="s">
        <v>67</v>
      </c>
      <c r="C23" s="30" t="s">
        <v>76</v>
      </c>
      <c r="D23" s="108">
        <v>0</v>
      </c>
      <c r="E23" s="108">
        <v>15517888888.888889</v>
      </c>
      <c r="F23" s="108">
        <v>7758944444.4444447</v>
      </c>
      <c r="G23" s="108">
        <v>0</v>
      </c>
      <c r="I23" s="108">
        <f>SUM(D23:D23)</f>
        <v>0</v>
      </c>
      <c r="J23" s="108">
        <f>SUM(E23:G23)</f>
        <v>23276833333.333336</v>
      </c>
    </row>
    <row r="24" spans="1:10">
      <c r="B24" s="107" t="s">
        <v>67</v>
      </c>
      <c r="C24" s="30" t="s">
        <v>76</v>
      </c>
      <c r="D24" s="108">
        <v>0</v>
      </c>
      <c r="E24" s="108">
        <v>0</v>
      </c>
      <c r="F24" s="108">
        <v>7758944444.4444447</v>
      </c>
      <c r="G24" s="108">
        <v>0</v>
      </c>
      <c r="I24" s="108">
        <f>SUM(D24:D24)</f>
        <v>0</v>
      </c>
      <c r="J24" s="108">
        <f t="shared" ref="J24:J26" si="0">SUM(E24:G24)</f>
        <v>7758944444.4444447</v>
      </c>
    </row>
    <row r="25" spans="1:10">
      <c r="B25" s="107" t="s">
        <v>67</v>
      </c>
      <c r="C25" s="30" t="s">
        <v>76</v>
      </c>
      <c r="D25" s="108">
        <v>0</v>
      </c>
      <c r="E25" s="108">
        <v>0</v>
      </c>
      <c r="F25" s="108">
        <v>0</v>
      </c>
      <c r="G25" s="108">
        <v>15517888888.888889</v>
      </c>
      <c r="I25" s="108">
        <f>SUM(D25:D25)</f>
        <v>0</v>
      </c>
      <c r="J25" s="108">
        <f t="shared" si="0"/>
        <v>15517888888.888889</v>
      </c>
    </row>
    <row r="26" spans="1:10">
      <c r="B26" s="107" t="s">
        <v>67</v>
      </c>
      <c r="C26" s="30" t="s">
        <v>76</v>
      </c>
      <c r="D26" s="108">
        <v>0</v>
      </c>
      <c r="E26" s="108">
        <v>0</v>
      </c>
      <c r="F26" s="108">
        <v>0</v>
      </c>
      <c r="G26" s="108">
        <v>0</v>
      </c>
      <c r="I26" s="108">
        <f>SUM(D26:D26)</f>
        <v>0</v>
      </c>
      <c r="J26" s="108">
        <f t="shared" si="0"/>
        <v>0</v>
      </c>
    </row>
    <row r="27" spans="1:10">
      <c r="B27" s="107" t="s">
        <v>154</v>
      </c>
      <c r="C27" s="30" t="s">
        <v>76</v>
      </c>
      <c r="D27" s="108">
        <f t="shared" ref="D27:G27" si="1">SUM(D23:D26)</f>
        <v>0</v>
      </c>
      <c r="E27" s="108">
        <f t="shared" si="1"/>
        <v>15517888888.888889</v>
      </c>
      <c r="F27" s="108">
        <f t="shared" si="1"/>
        <v>15517888888.888889</v>
      </c>
      <c r="G27" s="108">
        <f t="shared" si="1"/>
        <v>15517888888.888889</v>
      </c>
      <c r="I27" s="108">
        <f>SUM(I23:I26)</f>
        <v>0</v>
      </c>
      <c r="J27" s="108">
        <f>SUM(J23:J26)</f>
        <v>46553666666.666672</v>
      </c>
    </row>
    <row r="28" spans="1:10">
      <c r="B28" s="60"/>
      <c r="C28" s="60"/>
      <c r="D28" s="60"/>
      <c r="E28" s="60"/>
    </row>
    <row r="29" spans="1:10">
      <c r="A29" s="62" t="s">
        <v>52</v>
      </c>
      <c r="B29" s="55" t="s">
        <v>145</v>
      </c>
      <c r="C29" s="60"/>
      <c r="D29" s="60"/>
      <c r="E29" s="60"/>
    </row>
    <row r="30" spans="1:10">
      <c r="B30" s="30" t="s">
        <v>146</v>
      </c>
      <c r="C30" s="30" t="s">
        <v>59</v>
      </c>
      <c r="D30" s="64" t="s">
        <v>147</v>
      </c>
      <c r="E30" s="60"/>
    </row>
    <row r="31" spans="1:10">
      <c r="B31" s="107" t="s">
        <v>67</v>
      </c>
      <c r="C31" s="30" t="s">
        <v>76</v>
      </c>
      <c r="D31" s="108">
        <v>0</v>
      </c>
    </row>
    <row r="32" spans="1:10">
      <c r="B32" s="107" t="s">
        <v>67</v>
      </c>
      <c r="C32" s="30" t="s">
        <v>76</v>
      </c>
      <c r="D32" s="108">
        <v>0</v>
      </c>
      <c r="E32" s="60"/>
    </row>
    <row r="33" spans="1:10">
      <c r="B33" s="107" t="s">
        <v>154</v>
      </c>
      <c r="C33" s="30" t="s">
        <v>76</v>
      </c>
      <c r="D33" s="108">
        <f>SUM(D31:D32)</f>
        <v>0</v>
      </c>
    </row>
    <row r="34" spans="1:10">
      <c r="B34" s="60"/>
      <c r="C34" s="60"/>
      <c r="D34" s="60"/>
      <c r="E34" s="60"/>
    </row>
    <row r="35" spans="1:10">
      <c r="A35" s="62" t="s">
        <v>69</v>
      </c>
      <c r="B35" s="55" t="s">
        <v>136</v>
      </c>
      <c r="C35" s="60"/>
      <c r="D35" s="60"/>
      <c r="E35" s="60"/>
    </row>
    <row r="36" spans="1:10">
      <c r="B36" s="63" t="s">
        <v>156</v>
      </c>
      <c r="C36" s="60"/>
      <c r="D36" s="60"/>
      <c r="E36" s="60"/>
      <c r="I36" s="157" t="s">
        <v>155</v>
      </c>
      <c r="J36" s="158"/>
    </row>
    <row r="37" spans="1:10" ht="28.5">
      <c r="B37" s="30" t="s">
        <v>77</v>
      </c>
      <c r="C37" s="30" t="s">
        <v>59</v>
      </c>
      <c r="D37" s="64" t="s">
        <v>162</v>
      </c>
      <c r="E37" s="64" t="s">
        <v>124</v>
      </c>
      <c r="F37" s="64" t="s">
        <v>79</v>
      </c>
      <c r="G37" s="64" t="s">
        <v>80</v>
      </c>
      <c r="H37" s="101" t="s">
        <v>78</v>
      </c>
      <c r="I37" s="64" t="s">
        <v>162</v>
      </c>
      <c r="J37" s="64" t="s">
        <v>157</v>
      </c>
    </row>
    <row r="38" spans="1:10">
      <c r="B38" s="107" t="s">
        <v>67</v>
      </c>
      <c r="C38" s="30" t="s">
        <v>76</v>
      </c>
      <c r="D38" s="108">
        <v>100000000</v>
      </c>
      <c r="E38" s="108">
        <v>100000000</v>
      </c>
      <c r="F38" s="108">
        <v>100000000</v>
      </c>
      <c r="G38" s="108">
        <v>100000000</v>
      </c>
      <c r="I38" s="108">
        <f>SUM(D38:D38)</f>
        <v>100000000</v>
      </c>
      <c r="J38" s="108">
        <f>SUM(E38:G38)</f>
        <v>300000000</v>
      </c>
    </row>
    <row r="39" spans="1:10">
      <c r="B39" s="107" t="s">
        <v>67</v>
      </c>
      <c r="C39" s="30" t="s">
        <v>76</v>
      </c>
      <c r="D39" s="108">
        <v>100000000</v>
      </c>
      <c r="E39" s="108">
        <v>100000000</v>
      </c>
      <c r="F39" s="108">
        <v>100000000</v>
      </c>
      <c r="G39" s="108">
        <v>100000000</v>
      </c>
      <c r="I39" s="108">
        <f>SUM(D39:D39)</f>
        <v>100000000</v>
      </c>
      <c r="J39" s="108">
        <f t="shared" ref="J39:J41" si="2">SUM(E39:G39)</f>
        <v>300000000</v>
      </c>
    </row>
    <row r="40" spans="1:10">
      <c r="B40" s="107" t="s">
        <v>67</v>
      </c>
      <c r="C40" s="30" t="s">
        <v>76</v>
      </c>
      <c r="D40" s="108">
        <v>100000000</v>
      </c>
      <c r="E40" s="108">
        <v>100000000</v>
      </c>
      <c r="F40" s="108">
        <v>100000000</v>
      </c>
      <c r="G40" s="108">
        <v>100000000</v>
      </c>
      <c r="I40" s="108">
        <f>SUM(D40:D40)</f>
        <v>100000000</v>
      </c>
      <c r="J40" s="108">
        <f t="shared" si="2"/>
        <v>300000000</v>
      </c>
    </row>
    <row r="41" spans="1:10">
      <c r="B41" s="107" t="s">
        <v>67</v>
      </c>
      <c r="C41" s="30" t="s">
        <v>76</v>
      </c>
      <c r="D41" s="108">
        <v>100000000</v>
      </c>
      <c r="E41" s="108">
        <v>100000000</v>
      </c>
      <c r="F41" s="108">
        <v>100000000</v>
      </c>
      <c r="G41" s="108">
        <v>100000000</v>
      </c>
      <c r="I41" s="108">
        <f>SUM(D41:D41)</f>
        <v>100000000</v>
      </c>
      <c r="J41" s="108">
        <f t="shared" si="2"/>
        <v>300000000</v>
      </c>
    </row>
    <row r="42" spans="1:10">
      <c r="B42" s="107" t="s">
        <v>154</v>
      </c>
      <c r="C42" s="30" t="s">
        <v>76</v>
      </c>
      <c r="D42" s="108">
        <f t="shared" ref="D42:G42" si="3">SUM(D38:D41)</f>
        <v>400000000</v>
      </c>
      <c r="E42" s="108">
        <f t="shared" si="3"/>
        <v>400000000</v>
      </c>
      <c r="F42" s="108">
        <f t="shared" si="3"/>
        <v>400000000</v>
      </c>
      <c r="G42" s="108">
        <f t="shared" si="3"/>
        <v>400000000</v>
      </c>
      <c r="I42" s="108">
        <f>SUM(I38:I41)</f>
        <v>400000000</v>
      </c>
      <c r="J42" s="108">
        <f>SUM(J38:J41)</f>
        <v>1200000000</v>
      </c>
    </row>
    <row r="43" spans="1:10">
      <c r="A43" s="109"/>
      <c r="B43" s="109"/>
      <c r="C43" s="109"/>
      <c r="D43" s="109"/>
      <c r="E43" s="109"/>
      <c r="F43" s="109"/>
      <c r="G43" s="109"/>
    </row>
    <row r="44" spans="1:10">
      <c r="A44" s="105" t="s">
        <v>110</v>
      </c>
      <c r="B44" s="55" t="s">
        <v>125</v>
      </c>
      <c r="C44" s="109"/>
      <c r="E44" s="109"/>
      <c r="F44" s="109"/>
      <c r="G44" s="109"/>
    </row>
    <row r="45" spans="1:10">
      <c r="B45" s="55" t="s">
        <v>242</v>
      </c>
      <c r="C45" s="109"/>
      <c r="D45" s="109"/>
      <c r="E45" s="109"/>
      <c r="F45" s="109"/>
      <c r="G45" s="109"/>
    </row>
    <row r="46" spans="1:10">
      <c r="A46" s="109"/>
      <c r="B46" s="30" t="s">
        <v>88</v>
      </c>
      <c r="C46" s="30" t="s">
        <v>59</v>
      </c>
      <c r="D46" s="64" t="s">
        <v>89</v>
      </c>
      <c r="E46" s="64" t="s">
        <v>126</v>
      </c>
      <c r="F46" s="109"/>
      <c r="G46" s="109"/>
    </row>
    <row r="47" spans="1:10">
      <c r="A47" s="109"/>
      <c r="B47" s="107" t="s">
        <v>67</v>
      </c>
      <c r="C47" s="30" t="s">
        <v>76</v>
      </c>
      <c r="D47" s="108">
        <v>3000000000</v>
      </c>
      <c r="E47" s="108"/>
      <c r="F47" s="109"/>
      <c r="G47" s="109"/>
    </row>
    <row r="48" spans="1:10">
      <c r="A48" s="109"/>
      <c r="B48" s="107" t="s">
        <v>67</v>
      </c>
      <c r="C48" s="30" t="s">
        <v>76</v>
      </c>
      <c r="D48" s="108">
        <v>3000000000</v>
      </c>
      <c r="E48" s="108"/>
      <c r="F48" s="109"/>
      <c r="G48" s="109"/>
    </row>
    <row r="49" spans="1:8">
      <c r="A49" s="109"/>
      <c r="B49" s="107" t="s">
        <v>154</v>
      </c>
      <c r="C49" s="30" t="s">
        <v>76</v>
      </c>
      <c r="D49" s="108">
        <f>SUM(D47:D48)</f>
        <v>6000000000</v>
      </c>
      <c r="E49" s="110"/>
      <c r="F49" s="109"/>
      <c r="G49" s="109"/>
    </row>
    <row r="50" spans="1:8">
      <c r="A50" s="109"/>
      <c r="B50" s="109"/>
      <c r="C50" s="109"/>
      <c r="D50" s="109"/>
      <c r="E50" s="109"/>
      <c r="F50" s="109"/>
      <c r="G50" s="109"/>
    </row>
    <row r="51" spans="1:8">
      <c r="A51" s="105" t="s">
        <v>130</v>
      </c>
      <c r="B51" s="55" t="s">
        <v>134</v>
      </c>
      <c r="C51" s="109"/>
      <c r="D51" s="109"/>
      <c r="E51" s="109"/>
      <c r="F51" s="109"/>
      <c r="G51" s="109"/>
    </row>
    <row r="52" spans="1:8">
      <c r="A52" s="111"/>
      <c r="B52" s="112" t="s">
        <v>120</v>
      </c>
      <c r="C52" s="109"/>
      <c r="D52" s="109"/>
      <c r="E52" s="109"/>
      <c r="F52" s="109"/>
      <c r="G52" s="109"/>
    </row>
    <row r="53" spans="1:8">
      <c r="A53" s="111"/>
      <c r="B53" s="55" t="s">
        <v>121</v>
      </c>
      <c r="C53" s="109"/>
      <c r="D53" s="109"/>
      <c r="E53" s="109"/>
      <c r="F53" s="109"/>
      <c r="G53" s="109"/>
    </row>
    <row r="54" spans="1:8" ht="28.5">
      <c r="A54" s="111"/>
      <c r="B54" s="30" t="s">
        <v>133</v>
      </c>
      <c r="C54" s="30" t="s">
        <v>59</v>
      </c>
      <c r="D54" s="64" t="s">
        <v>116</v>
      </c>
      <c r="E54" s="64" t="s">
        <v>118</v>
      </c>
      <c r="F54" s="101" t="s">
        <v>78</v>
      </c>
      <c r="G54" s="64" t="s">
        <v>155</v>
      </c>
    </row>
    <row r="55" spans="1:8">
      <c r="A55" s="111"/>
      <c r="B55" s="107" t="s">
        <v>67</v>
      </c>
      <c r="C55" s="30" t="s">
        <v>76</v>
      </c>
      <c r="D55" s="108">
        <v>1000000000</v>
      </c>
      <c r="E55" s="108">
        <v>1000000000</v>
      </c>
      <c r="G55" s="108">
        <f>SUM(D55:F55)</f>
        <v>2000000000</v>
      </c>
    </row>
    <row r="56" spans="1:8">
      <c r="A56" s="111"/>
      <c r="B56" s="107" t="s">
        <v>67</v>
      </c>
      <c r="C56" s="30" t="s">
        <v>76</v>
      </c>
      <c r="D56" s="108">
        <v>1000000000</v>
      </c>
      <c r="E56" s="108">
        <v>1000000000</v>
      </c>
      <c r="G56" s="108">
        <f>SUM(D56:F56)</f>
        <v>2000000000</v>
      </c>
    </row>
    <row r="57" spans="1:8">
      <c r="A57" s="111"/>
      <c r="B57" s="107" t="s">
        <v>67</v>
      </c>
      <c r="C57" s="30" t="s">
        <v>76</v>
      </c>
      <c r="D57" s="108">
        <v>1000000000</v>
      </c>
      <c r="E57" s="108">
        <v>1000000000</v>
      </c>
      <c r="G57" s="108">
        <f>SUM(D57:F57)</f>
        <v>2000000000</v>
      </c>
    </row>
    <row r="58" spans="1:8">
      <c r="A58" s="111"/>
      <c r="B58" s="107" t="s">
        <v>155</v>
      </c>
      <c r="C58" s="30" t="s">
        <v>76</v>
      </c>
      <c r="D58" s="108">
        <f t="shared" ref="D58:E58" si="4">SUM(D55:D57)</f>
        <v>3000000000</v>
      </c>
      <c r="E58" s="108">
        <f t="shared" si="4"/>
        <v>3000000000</v>
      </c>
      <c r="G58" s="108">
        <f>SUM(G55:G57)</f>
        <v>6000000000</v>
      </c>
    </row>
    <row r="59" spans="1:8">
      <c r="A59" s="111"/>
      <c r="B59" s="109"/>
      <c r="C59" s="109"/>
      <c r="D59" s="109"/>
      <c r="E59" s="109"/>
      <c r="F59" s="109"/>
      <c r="G59" s="109"/>
    </row>
    <row r="60" spans="1:8">
      <c r="A60" s="105" t="s">
        <v>131</v>
      </c>
      <c r="B60" s="55" t="s">
        <v>90</v>
      </c>
    </row>
    <row r="61" spans="1:8">
      <c r="A61" s="105"/>
      <c r="B61" s="63" t="s">
        <v>56</v>
      </c>
    </row>
    <row r="62" spans="1:8">
      <c r="A62" s="105"/>
      <c r="B62" s="102" t="s">
        <v>57</v>
      </c>
    </row>
    <row r="63" spans="1:8">
      <c r="A63" s="105"/>
      <c r="B63" s="30" t="s">
        <v>133</v>
      </c>
      <c r="C63" s="30" t="s">
        <v>59</v>
      </c>
      <c r="D63" s="30" t="s">
        <v>60</v>
      </c>
      <c r="E63" s="30" t="s">
        <v>60</v>
      </c>
      <c r="F63" s="30" t="s">
        <v>60</v>
      </c>
      <c r="G63" s="30" t="s">
        <v>60</v>
      </c>
      <c r="H63" s="101" t="s">
        <v>78</v>
      </c>
    </row>
    <row r="64" spans="1:8">
      <c r="A64" s="105"/>
      <c r="B64" s="107" t="s">
        <v>67</v>
      </c>
      <c r="C64" s="30" t="s">
        <v>76</v>
      </c>
      <c r="D64" s="108">
        <v>600000000</v>
      </c>
      <c r="E64" s="108">
        <v>600000000</v>
      </c>
      <c r="F64" s="108">
        <v>600000000</v>
      </c>
      <c r="G64" s="108">
        <v>600000000</v>
      </c>
    </row>
    <row r="65" spans="1:7">
      <c r="A65" s="105"/>
      <c r="B65" s="107" t="s">
        <v>67</v>
      </c>
      <c r="C65" s="30" t="s">
        <v>76</v>
      </c>
      <c r="D65" s="108">
        <v>600000000</v>
      </c>
      <c r="E65" s="108">
        <v>600000000</v>
      </c>
      <c r="F65" s="108">
        <v>600000000</v>
      </c>
      <c r="G65" s="108">
        <v>600000000</v>
      </c>
    </row>
    <row r="66" spans="1:7">
      <c r="A66" s="105"/>
      <c r="B66" s="107" t="s">
        <v>67</v>
      </c>
      <c r="C66" s="30" t="s">
        <v>76</v>
      </c>
      <c r="D66" s="108">
        <v>1000000000</v>
      </c>
      <c r="E66" s="108">
        <v>1000000000</v>
      </c>
      <c r="F66" s="108">
        <v>1000000000</v>
      </c>
      <c r="G66" s="108">
        <v>1000000000</v>
      </c>
    </row>
    <row r="67" spans="1:7">
      <c r="A67" s="105"/>
      <c r="B67" s="101"/>
      <c r="D67" s="113"/>
      <c r="E67" s="113"/>
      <c r="F67" s="113"/>
    </row>
    <row r="68" spans="1:7" ht="15" thickBot="1">
      <c r="A68" s="105" t="s">
        <v>132</v>
      </c>
      <c r="B68" s="55" t="s">
        <v>117</v>
      </c>
    </row>
    <row r="69" spans="1:7" ht="15" thickBot="1">
      <c r="A69" s="105"/>
      <c r="B69" s="152"/>
      <c r="C69" s="152"/>
      <c r="D69" s="152"/>
      <c r="E69" s="152"/>
      <c r="F69" s="153"/>
    </row>
    <row r="70" spans="1:7">
      <c r="A70" s="105"/>
    </row>
    <row r="71" spans="1:7" ht="15" thickBot="1">
      <c r="A71" s="105" t="s">
        <v>143</v>
      </c>
      <c r="B71" s="55" t="s">
        <v>144</v>
      </c>
    </row>
    <row r="72" spans="1:7" ht="15" thickBot="1">
      <c r="A72" s="105"/>
      <c r="B72" s="152"/>
      <c r="C72" s="152"/>
      <c r="D72" s="152"/>
      <c r="E72" s="152"/>
      <c r="F72" s="153"/>
    </row>
    <row r="73" spans="1:7">
      <c r="A73" s="109"/>
      <c r="B73" s="109"/>
      <c r="C73" s="109"/>
      <c r="D73" s="109"/>
      <c r="E73" s="109"/>
      <c r="F73" s="109"/>
      <c r="G73" s="109"/>
    </row>
    <row r="74" spans="1:7">
      <c r="A74" s="114" t="s">
        <v>153</v>
      </c>
      <c r="B74" s="115" t="s">
        <v>148</v>
      </c>
      <c r="C74" s="116"/>
      <c r="D74" s="116"/>
      <c r="E74" s="116"/>
      <c r="F74" s="116"/>
      <c r="G74" s="109"/>
    </row>
    <row r="75" spans="1:7">
      <c r="A75" s="109"/>
      <c r="B75" s="116" t="s">
        <v>149</v>
      </c>
      <c r="C75" s="116"/>
      <c r="D75" s="116"/>
      <c r="E75" s="116"/>
      <c r="F75" s="116"/>
      <c r="G75" s="109"/>
    </row>
    <row r="76" spans="1:7">
      <c r="A76" s="109"/>
      <c r="B76" s="116" t="s">
        <v>150</v>
      </c>
      <c r="C76" s="116"/>
      <c r="D76" s="116"/>
      <c r="E76" s="116"/>
      <c r="F76" s="116"/>
      <c r="G76" s="109"/>
    </row>
    <row r="77" spans="1:7">
      <c r="A77" s="109"/>
      <c r="B77" s="116" t="s">
        <v>151</v>
      </c>
      <c r="C77" s="116"/>
      <c r="D77" s="116"/>
      <c r="E77" s="116"/>
      <c r="F77" s="116"/>
      <c r="G77" s="109"/>
    </row>
    <row r="78" spans="1:7">
      <c r="A78" s="109"/>
      <c r="B78" s="30" t="s">
        <v>58</v>
      </c>
      <c r="C78" s="30" t="s">
        <v>59</v>
      </c>
      <c r="D78" s="30" t="s">
        <v>152</v>
      </c>
      <c r="E78" s="116"/>
      <c r="F78" s="109"/>
    </row>
    <row r="79" spans="1:7">
      <c r="A79" s="109"/>
      <c r="B79" s="117" t="s">
        <v>158</v>
      </c>
      <c r="C79" s="30" t="s">
        <v>76</v>
      </c>
      <c r="D79" s="118"/>
      <c r="E79" s="116"/>
      <c r="F79" s="109"/>
    </row>
    <row r="80" spans="1:7">
      <c r="A80" s="109"/>
      <c r="B80" s="117" t="s">
        <v>159</v>
      </c>
      <c r="C80" s="30" t="s">
        <v>76</v>
      </c>
      <c r="D80" s="118"/>
      <c r="F80" s="109"/>
    </row>
    <row r="81" spans="1:7">
      <c r="A81" s="109"/>
      <c r="B81" s="119" t="s">
        <v>160</v>
      </c>
      <c r="C81" s="30" t="s">
        <v>76</v>
      </c>
      <c r="D81" s="118"/>
      <c r="E81" s="116"/>
      <c r="F81" s="109"/>
    </row>
    <row r="82" spans="1:7">
      <c r="A82" s="109"/>
      <c r="B82" s="119" t="s">
        <v>106</v>
      </c>
      <c r="C82" s="30" t="s">
        <v>76</v>
      </c>
      <c r="D82" s="118">
        <f>SUM(D79:D81)</f>
        <v>0</v>
      </c>
      <c r="E82" s="116"/>
      <c r="F82" s="109"/>
    </row>
    <row r="83" spans="1:7">
      <c r="A83" s="109"/>
      <c r="B83" s="119" t="s">
        <v>161</v>
      </c>
      <c r="C83" s="30" t="s">
        <v>76</v>
      </c>
      <c r="D83" s="118"/>
      <c r="E83" s="116"/>
      <c r="F83" s="109"/>
    </row>
    <row r="84" spans="1:7">
      <c r="A84" s="109"/>
      <c r="B84" s="109"/>
      <c r="C84" s="109"/>
      <c r="D84" s="109"/>
      <c r="E84" s="109"/>
      <c r="F84" s="109"/>
      <c r="G84" s="109"/>
    </row>
    <row r="85" spans="1:7">
      <c r="A85" s="62" t="s">
        <v>48</v>
      </c>
      <c r="B85" s="100" t="s">
        <v>81</v>
      </c>
    </row>
    <row r="86" spans="1:7" ht="15" thickBot="1">
      <c r="A86" s="62" t="s">
        <v>50</v>
      </c>
      <c r="B86" s="55" t="s">
        <v>127</v>
      </c>
    </row>
    <row r="87" spans="1:7" ht="15" thickBot="1">
      <c r="B87" s="152"/>
      <c r="C87" s="152"/>
      <c r="D87" s="152"/>
      <c r="E87" s="152"/>
      <c r="F87" s="153"/>
      <c r="G87" s="63"/>
    </row>
    <row r="88" spans="1:7">
      <c r="B88" s="60"/>
      <c r="C88" s="60"/>
      <c r="D88" s="60"/>
      <c r="E88" s="60"/>
      <c r="F88" s="60"/>
      <c r="G88" s="63"/>
    </row>
    <row r="89" spans="1:7">
      <c r="A89" s="62" t="s">
        <v>48</v>
      </c>
      <c r="B89" s="100" t="s">
        <v>83</v>
      </c>
    </row>
    <row r="90" spans="1:7" ht="15" thickBot="1">
      <c r="A90" s="62" t="s">
        <v>50</v>
      </c>
      <c r="B90" s="55" t="s">
        <v>84</v>
      </c>
    </row>
    <row r="91" spans="1:7" ht="15" thickBot="1">
      <c r="B91" s="152"/>
      <c r="C91" s="152"/>
      <c r="D91" s="152"/>
      <c r="E91" s="152"/>
      <c r="F91" s="153"/>
      <c r="G91" s="63"/>
    </row>
    <row r="92" spans="1:7">
      <c r="B92" s="60"/>
      <c r="C92" s="60"/>
      <c r="D92" s="60"/>
      <c r="E92" s="60"/>
      <c r="F92" s="60"/>
      <c r="G92" s="63"/>
    </row>
    <row r="93" spans="1:7">
      <c r="A93" s="62" t="s">
        <v>48</v>
      </c>
      <c r="B93" s="100" t="s">
        <v>53</v>
      </c>
    </row>
    <row r="94" spans="1:7" ht="15" thickBot="1">
      <c r="A94" s="62" t="s">
        <v>50</v>
      </c>
      <c r="B94" s="55" t="s">
        <v>54</v>
      </c>
    </row>
    <row r="95" spans="1:7" ht="15" thickBot="1">
      <c r="B95" s="152"/>
      <c r="C95" s="152"/>
      <c r="D95" s="152"/>
      <c r="E95" s="152"/>
      <c r="F95" s="153"/>
    </row>
    <row r="97" spans="1:7">
      <c r="A97" s="62" t="s">
        <v>48</v>
      </c>
      <c r="B97" s="100" t="s">
        <v>55</v>
      </c>
    </row>
    <row r="98" spans="1:7">
      <c r="A98" s="62" t="s">
        <v>50</v>
      </c>
      <c r="B98" s="55" t="s">
        <v>91</v>
      </c>
    </row>
    <row r="99" spans="1:7" ht="28.5">
      <c r="B99" s="30" t="s">
        <v>58</v>
      </c>
      <c r="C99" s="30" t="s">
        <v>59</v>
      </c>
      <c r="D99" s="64" t="s">
        <v>93</v>
      </c>
      <c r="E99" s="64" t="s">
        <v>95</v>
      </c>
      <c r="F99" s="101" t="s">
        <v>78</v>
      </c>
    </row>
    <row r="100" spans="1:7">
      <c r="B100" s="154" t="s">
        <v>62</v>
      </c>
      <c r="C100" s="30" t="s">
        <v>63</v>
      </c>
      <c r="D100" s="120">
        <v>10</v>
      </c>
      <c r="E100" s="120">
        <v>10</v>
      </c>
    </row>
    <row r="101" spans="1:7">
      <c r="B101" s="154"/>
      <c r="C101" s="30" t="s">
        <v>76</v>
      </c>
      <c r="D101" s="108">
        <v>100000000</v>
      </c>
      <c r="E101" s="108">
        <v>100000000</v>
      </c>
    </row>
    <row r="102" spans="1:7">
      <c r="B102" s="154" t="s">
        <v>64</v>
      </c>
      <c r="C102" s="30" t="s">
        <v>63</v>
      </c>
      <c r="D102" s="120">
        <v>5.5</v>
      </c>
      <c r="E102" s="120">
        <v>5.5</v>
      </c>
    </row>
    <row r="103" spans="1:7">
      <c r="B103" s="154"/>
      <c r="C103" s="30" t="s">
        <v>76</v>
      </c>
      <c r="D103" s="108">
        <v>100000000</v>
      </c>
      <c r="E103" s="108">
        <v>100000000</v>
      </c>
    </row>
    <row r="104" spans="1:7">
      <c r="B104" s="105"/>
    </row>
    <row r="105" spans="1:7">
      <c r="A105" s="62" t="s">
        <v>51</v>
      </c>
      <c r="B105" s="55" t="s">
        <v>90</v>
      </c>
    </row>
    <row r="106" spans="1:7">
      <c r="B106" s="63" t="s">
        <v>56</v>
      </c>
    </row>
    <row r="107" spans="1:7">
      <c r="B107" s="102" t="s">
        <v>57</v>
      </c>
    </row>
    <row r="108" spans="1:7">
      <c r="B108" s="121" t="s">
        <v>58</v>
      </c>
      <c r="C108" s="30" t="s">
        <v>59</v>
      </c>
      <c r="D108" s="30" t="s">
        <v>60</v>
      </c>
      <c r="E108" s="30" t="s">
        <v>61</v>
      </c>
      <c r="F108" s="30" t="s">
        <v>60</v>
      </c>
      <c r="G108" s="101" t="s">
        <v>78</v>
      </c>
    </row>
    <row r="109" spans="1:7">
      <c r="B109" s="154" t="s">
        <v>62</v>
      </c>
      <c r="C109" s="122" t="s">
        <v>63</v>
      </c>
      <c r="D109" s="123">
        <v>10</v>
      </c>
      <c r="E109" s="123">
        <v>10</v>
      </c>
      <c r="F109" s="123">
        <v>10</v>
      </c>
    </row>
    <row r="110" spans="1:7">
      <c r="B110" s="154"/>
      <c r="C110" s="122" t="s">
        <v>76</v>
      </c>
      <c r="D110" s="108">
        <v>100000000</v>
      </c>
      <c r="E110" s="108">
        <v>100000000</v>
      </c>
      <c r="F110" s="108">
        <v>100000000</v>
      </c>
    </row>
    <row r="111" spans="1:7">
      <c r="B111" s="154" t="s">
        <v>64</v>
      </c>
      <c r="C111" s="122" t="s">
        <v>63</v>
      </c>
      <c r="D111" s="123">
        <v>5.5</v>
      </c>
      <c r="E111" s="123">
        <v>5.5</v>
      </c>
      <c r="F111" s="123">
        <v>5.5</v>
      </c>
    </row>
    <row r="112" spans="1:7">
      <c r="B112" s="154"/>
      <c r="C112" s="122" t="s">
        <v>76</v>
      </c>
      <c r="D112" s="108">
        <v>100000000</v>
      </c>
      <c r="E112" s="108">
        <v>100000000</v>
      </c>
      <c r="F112" s="108">
        <v>100000000</v>
      </c>
    </row>
    <row r="114" spans="1:8">
      <c r="A114" s="62" t="s">
        <v>48</v>
      </c>
      <c r="B114" s="100" t="s">
        <v>65</v>
      </c>
    </row>
    <row r="115" spans="1:8">
      <c r="A115" s="62" t="s">
        <v>50</v>
      </c>
      <c r="B115" s="55" t="s">
        <v>92</v>
      </c>
    </row>
    <row r="116" spans="1:8" ht="28.5">
      <c r="B116" s="30" t="s">
        <v>66</v>
      </c>
      <c r="C116" s="30" t="s">
        <v>59</v>
      </c>
      <c r="D116" s="64" t="s">
        <v>93</v>
      </c>
      <c r="E116" s="64" t="s">
        <v>95</v>
      </c>
      <c r="F116" s="101" t="s">
        <v>78</v>
      </c>
    </row>
    <row r="117" spans="1:8">
      <c r="B117" s="107" t="s">
        <v>67</v>
      </c>
      <c r="C117" s="30" t="s">
        <v>76</v>
      </c>
      <c r="D117" s="108">
        <v>1000000000</v>
      </c>
      <c r="E117" s="108">
        <v>1000000000</v>
      </c>
    </row>
    <row r="118" spans="1:8">
      <c r="B118" s="107" t="s">
        <v>67</v>
      </c>
      <c r="C118" s="30" t="s">
        <v>76</v>
      </c>
      <c r="D118" s="108">
        <v>1000000000</v>
      </c>
      <c r="E118" s="108">
        <v>1000000000</v>
      </c>
    </row>
    <row r="119" spans="1:8">
      <c r="B119" s="107" t="s">
        <v>96</v>
      </c>
      <c r="C119" s="30" t="s">
        <v>76</v>
      </c>
      <c r="D119" s="108">
        <v>1000000000</v>
      </c>
      <c r="E119" s="108">
        <v>1000000000</v>
      </c>
    </row>
    <row r="120" spans="1:8">
      <c r="B120" s="105"/>
    </row>
    <row r="121" spans="1:8">
      <c r="A121" s="62" t="s">
        <v>51</v>
      </c>
      <c r="B121" s="55" t="s">
        <v>90</v>
      </c>
    </row>
    <row r="122" spans="1:8">
      <c r="B122" s="63" t="s">
        <v>56</v>
      </c>
    </row>
    <row r="123" spans="1:8">
      <c r="B123" s="102" t="s">
        <v>57</v>
      </c>
    </row>
    <row r="124" spans="1:8">
      <c r="B124" s="30" t="s">
        <v>66</v>
      </c>
      <c r="C124" s="30" t="s">
        <v>59</v>
      </c>
      <c r="D124" s="30" t="s">
        <v>60</v>
      </c>
      <c r="E124" s="30" t="s">
        <v>60</v>
      </c>
      <c r="F124" s="30" t="s">
        <v>60</v>
      </c>
      <c r="G124" s="30" t="s">
        <v>60</v>
      </c>
      <c r="H124" s="101" t="s">
        <v>78</v>
      </c>
    </row>
    <row r="125" spans="1:8">
      <c r="B125" s="107" t="s">
        <v>67</v>
      </c>
      <c r="C125" s="30" t="s">
        <v>76</v>
      </c>
      <c r="D125" s="108">
        <v>600000000</v>
      </c>
      <c r="E125" s="108">
        <v>600000000</v>
      </c>
      <c r="F125" s="108">
        <v>600000000</v>
      </c>
      <c r="G125" s="108">
        <v>600000000</v>
      </c>
    </row>
    <row r="126" spans="1:8">
      <c r="B126" s="107" t="s">
        <v>67</v>
      </c>
      <c r="C126" s="30" t="s">
        <v>76</v>
      </c>
      <c r="D126" s="108">
        <v>600000000</v>
      </c>
      <c r="E126" s="108">
        <v>600000000</v>
      </c>
      <c r="F126" s="108">
        <v>600000000</v>
      </c>
      <c r="G126" s="108">
        <v>600000000</v>
      </c>
    </row>
    <row r="127" spans="1:8">
      <c r="B127" s="107" t="s">
        <v>96</v>
      </c>
      <c r="C127" s="30" t="s">
        <v>76</v>
      </c>
      <c r="D127" s="108">
        <v>1000000000</v>
      </c>
      <c r="E127" s="108">
        <v>1000000000</v>
      </c>
      <c r="F127" s="108">
        <v>1000000000</v>
      </c>
      <c r="G127" s="108">
        <v>1000000000</v>
      </c>
    </row>
    <row r="128" spans="1:8">
      <c r="B128" s="101"/>
      <c r="D128" s="113"/>
      <c r="E128" s="113"/>
      <c r="F128" s="113"/>
    </row>
    <row r="129" spans="1:6" ht="15" thickBot="1">
      <c r="A129" s="62" t="s">
        <v>52</v>
      </c>
      <c r="B129" s="55" t="s">
        <v>68</v>
      </c>
    </row>
    <row r="130" spans="1:6" ht="15" thickBot="1">
      <c r="B130" s="152"/>
      <c r="C130" s="152"/>
      <c r="D130" s="152"/>
      <c r="E130" s="152"/>
      <c r="F130" s="153"/>
    </row>
    <row r="132" spans="1:6" ht="15" thickBot="1">
      <c r="A132" s="62" t="s">
        <v>69</v>
      </c>
      <c r="B132" s="55" t="s">
        <v>97</v>
      </c>
    </row>
    <row r="133" spans="1:6" ht="15" thickBot="1">
      <c r="B133" s="152"/>
      <c r="C133" s="152"/>
      <c r="D133" s="152"/>
      <c r="E133" s="152"/>
      <c r="F133" s="153"/>
    </row>
    <row r="135" spans="1:6">
      <c r="A135" s="62" t="s">
        <v>48</v>
      </c>
      <c r="B135" s="100" t="s">
        <v>70</v>
      </c>
    </row>
    <row r="136" spans="1:6" ht="15" thickBot="1">
      <c r="A136" s="62" t="s">
        <v>50</v>
      </c>
      <c r="B136" s="55" t="s">
        <v>71</v>
      </c>
    </row>
    <row r="137" spans="1:6" ht="15" thickBot="1">
      <c r="B137" s="152"/>
      <c r="C137" s="152"/>
      <c r="D137" s="152"/>
      <c r="E137" s="152"/>
      <c r="F137" s="153"/>
    </row>
    <row r="139" spans="1:6">
      <c r="A139" s="62" t="s">
        <v>48</v>
      </c>
      <c r="B139" s="100" t="s">
        <v>85</v>
      </c>
    </row>
    <row r="140" spans="1:6" ht="15" thickBot="1">
      <c r="A140" s="62" t="s">
        <v>50</v>
      </c>
      <c r="B140" s="55" t="s">
        <v>71</v>
      </c>
    </row>
    <row r="141" spans="1:6" ht="15" thickBot="1">
      <c r="B141" s="152"/>
      <c r="C141" s="152"/>
      <c r="D141" s="152"/>
      <c r="E141" s="152"/>
      <c r="F141" s="153"/>
    </row>
    <row r="142" spans="1:6">
      <c r="B142" s="63"/>
      <c r="C142" s="63"/>
      <c r="D142" s="63"/>
      <c r="E142" s="63"/>
      <c r="F142" s="63"/>
    </row>
    <row r="143" spans="1:6">
      <c r="A143" s="62" t="s">
        <v>48</v>
      </c>
      <c r="B143" s="100" t="s">
        <v>86</v>
      </c>
    </row>
    <row r="144" spans="1:6" ht="15" thickBot="1">
      <c r="A144" s="62" t="s">
        <v>50</v>
      </c>
      <c r="B144" s="55" t="s">
        <v>71</v>
      </c>
    </row>
    <row r="145" spans="1:7" ht="15" thickBot="1">
      <c r="B145" s="152"/>
      <c r="C145" s="152"/>
      <c r="D145" s="152"/>
      <c r="E145" s="152"/>
      <c r="F145" s="153"/>
    </row>
    <row r="146" spans="1:7">
      <c r="B146" s="63"/>
      <c r="C146" s="63"/>
      <c r="D146" s="63"/>
      <c r="E146" s="63"/>
      <c r="F146" s="63"/>
    </row>
    <row r="147" spans="1:7">
      <c r="A147" s="62" t="s">
        <v>48</v>
      </c>
      <c r="B147" s="100" t="s">
        <v>72</v>
      </c>
      <c r="C147" s="132" t="s">
        <v>233</v>
      </c>
    </row>
    <row r="148" spans="1:7">
      <c r="A148" s="62" t="s">
        <v>50</v>
      </c>
      <c r="B148" s="55" t="s">
        <v>98</v>
      </c>
    </row>
    <row r="149" spans="1:7" ht="28.5">
      <c r="B149" s="30" t="s">
        <v>73</v>
      </c>
      <c r="C149" s="30" t="s">
        <v>59</v>
      </c>
      <c r="D149" s="64" t="s">
        <v>111</v>
      </c>
      <c r="E149" s="64" t="s">
        <v>112</v>
      </c>
      <c r="F149" s="101" t="s">
        <v>78</v>
      </c>
    </row>
    <row r="150" spans="1:7">
      <c r="B150" s="107" t="s">
        <v>67</v>
      </c>
      <c r="C150" s="30" t="s">
        <v>76</v>
      </c>
      <c r="D150" s="108">
        <v>600000000</v>
      </c>
      <c r="E150" s="108">
        <v>600000000</v>
      </c>
    </row>
    <row r="151" spans="1:7">
      <c r="B151" s="107" t="s">
        <v>67</v>
      </c>
      <c r="C151" s="30" t="s">
        <v>76</v>
      </c>
      <c r="D151" s="108">
        <v>600000000</v>
      </c>
      <c r="E151" s="108">
        <v>600000000</v>
      </c>
    </row>
    <row r="152" spans="1:7">
      <c r="B152" s="107" t="s">
        <v>67</v>
      </c>
      <c r="C152" s="30" t="s">
        <v>76</v>
      </c>
      <c r="D152" s="108">
        <v>600000000</v>
      </c>
      <c r="E152" s="108">
        <v>600000000</v>
      </c>
    </row>
    <row r="153" spans="1:7">
      <c r="B153" s="107" t="s">
        <v>67</v>
      </c>
      <c r="C153" s="30" t="s">
        <v>76</v>
      </c>
      <c r="D153" s="108">
        <v>600000000</v>
      </c>
      <c r="E153" s="108">
        <v>600000000</v>
      </c>
    </row>
    <row r="154" spans="1:7">
      <c r="D154" s="101"/>
    </row>
    <row r="155" spans="1:7">
      <c r="A155" s="62" t="s">
        <v>51</v>
      </c>
      <c r="B155" s="55" t="s">
        <v>229</v>
      </c>
      <c r="D155" s="101"/>
    </row>
    <row r="156" spans="1:7">
      <c r="B156" s="63" t="s">
        <v>230</v>
      </c>
      <c r="D156" s="101"/>
    </row>
    <row r="157" spans="1:7">
      <c r="B157" s="63" t="s">
        <v>221</v>
      </c>
      <c r="D157" s="101"/>
    </row>
    <row r="158" spans="1:7">
      <c r="B158" s="134" t="s">
        <v>241</v>
      </c>
      <c r="D158" s="101"/>
    </row>
    <row r="159" spans="1:7" ht="13.5" customHeight="1">
      <c r="B159" s="128" t="s">
        <v>73</v>
      </c>
      <c r="C159" s="128"/>
      <c r="D159" s="129" t="s">
        <v>137</v>
      </c>
      <c r="E159" s="148" t="s">
        <v>138</v>
      </c>
      <c r="F159" s="148"/>
      <c r="G159" s="148"/>
    </row>
    <row r="160" spans="1:7" ht="42.6" customHeight="1">
      <c r="B160" s="128" t="s">
        <v>67</v>
      </c>
      <c r="C160" s="128"/>
      <c r="D160" s="124" t="s">
        <v>140</v>
      </c>
      <c r="E160" s="147" t="s">
        <v>139</v>
      </c>
      <c r="F160" s="147"/>
      <c r="G160" s="147"/>
    </row>
    <row r="161" spans="2:7" ht="42.6" customHeight="1">
      <c r="B161" s="128" t="s">
        <v>67</v>
      </c>
      <c r="C161" s="128"/>
      <c r="D161" s="124" t="s">
        <v>222</v>
      </c>
      <c r="E161" s="149" t="s">
        <v>223</v>
      </c>
      <c r="F161" s="150"/>
      <c r="G161" s="151"/>
    </row>
    <row r="162" spans="2:7" ht="42.6" customHeight="1">
      <c r="B162" s="128" t="s">
        <v>67</v>
      </c>
      <c r="C162" s="128"/>
      <c r="D162" s="124" t="s">
        <v>224</v>
      </c>
      <c r="E162" s="149" t="s">
        <v>225</v>
      </c>
      <c r="F162" s="150"/>
      <c r="G162" s="151"/>
    </row>
    <row r="163" spans="2:7" ht="42.6" customHeight="1">
      <c r="B163" s="128" t="s">
        <v>67</v>
      </c>
      <c r="C163" s="128"/>
      <c r="D163" s="124" t="s">
        <v>141</v>
      </c>
      <c r="E163" s="147" t="s">
        <v>142</v>
      </c>
      <c r="F163" s="147"/>
      <c r="G163" s="147"/>
    </row>
    <row r="164" spans="2:7" ht="42.6" customHeight="1">
      <c r="B164" s="128" t="s">
        <v>67</v>
      </c>
      <c r="C164" s="128"/>
      <c r="D164" s="131" t="s">
        <v>226</v>
      </c>
      <c r="E164" s="147" t="s">
        <v>227</v>
      </c>
      <c r="F164" s="147"/>
      <c r="G164" s="147"/>
    </row>
  </sheetData>
  <mergeCells count="28">
    <mergeCell ref="I21:J21"/>
    <mergeCell ref="I36:J36"/>
    <mergeCell ref="B69:F69"/>
    <mergeCell ref="B72:F72"/>
    <mergeCell ref="B137:F137"/>
    <mergeCell ref="B111:B112"/>
    <mergeCell ref="B3:F3"/>
    <mergeCell ref="B6:F6"/>
    <mergeCell ref="B95:F95"/>
    <mergeCell ref="B109:B110"/>
    <mergeCell ref="B9:F9"/>
    <mergeCell ref="B100:B101"/>
    <mergeCell ref="B102:B103"/>
    <mergeCell ref="B12:F12"/>
    <mergeCell ref="B19:F19"/>
    <mergeCell ref="B87:F87"/>
    <mergeCell ref="B91:F91"/>
    <mergeCell ref="B15:F15"/>
    <mergeCell ref="B145:F145"/>
    <mergeCell ref="B130:F130"/>
    <mergeCell ref="B133:F133"/>
    <mergeCell ref="B141:F141"/>
    <mergeCell ref="E162:G162"/>
    <mergeCell ref="E163:G163"/>
    <mergeCell ref="E164:G164"/>
    <mergeCell ref="E159:G159"/>
    <mergeCell ref="E160:G160"/>
    <mergeCell ref="E161:G161"/>
  </mergeCells>
  <phoneticPr fontId="4"/>
  <pageMargins left="0.7" right="0.7" top="0.75" bottom="0.75" header="0.3" footer="0.3"/>
  <pageSetup paperSize="9" scale="3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CC95C-4FD1-44FB-A5CD-DBC72DF83335}">
  <dimension ref="A1:Q36"/>
  <sheetViews>
    <sheetView zoomScaleNormal="100" workbookViewId="0">
      <selection activeCell="F31" sqref="F31"/>
    </sheetView>
  </sheetViews>
  <sheetFormatPr defaultColWidth="9" defaultRowHeight="14.25"/>
  <cols>
    <col min="1" max="1" width="3.625" style="65" customWidth="1"/>
    <col min="2" max="2" width="21.125" style="68" customWidth="1"/>
    <col min="3" max="3" width="6.25" style="67" customWidth="1"/>
    <col min="4" max="4" width="14.625" style="67" customWidth="1"/>
    <col min="5" max="14" width="14.625" style="68" customWidth="1"/>
    <col min="15" max="16" width="60.625" style="68" customWidth="1"/>
    <col min="17" max="20" width="21" style="68" customWidth="1"/>
    <col min="21" max="16384" width="9" style="68"/>
  </cols>
  <sheetData>
    <row r="1" spans="1:17">
      <c r="A1" s="65" t="s">
        <v>48</v>
      </c>
      <c r="B1" s="66" t="s">
        <v>74</v>
      </c>
    </row>
    <row r="2" spans="1:17">
      <c r="B2" s="69" t="s">
        <v>167</v>
      </c>
    </row>
    <row r="3" spans="1:17">
      <c r="B3" s="68" t="s">
        <v>190</v>
      </c>
    </row>
    <row r="4" spans="1:17">
      <c r="B4" s="170" t="s">
        <v>75</v>
      </c>
      <c r="C4" s="165" t="s">
        <v>59</v>
      </c>
      <c r="D4" s="168" t="s">
        <v>168</v>
      </c>
      <c r="E4" s="163"/>
      <c r="F4" s="163"/>
      <c r="G4" s="163"/>
      <c r="H4" s="163"/>
      <c r="I4" s="163"/>
      <c r="J4" s="163"/>
      <c r="K4" s="163"/>
      <c r="L4" s="163"/>
      <c r="M4" s="163"/>
      <c r="N4" s="70"/>
      <c r="O4" s="163" t="s">
        <v>169</v>
      </c>
      <c r="P4" s="164"/>
      <c r="Q4" s="67"/>
    </row>
    <row r="5" spans="1:17">
      <c r="B5" s="171"/>
      <c r="C5" s="166"/>
      <c r="D5" s="166"/>
      <c r="E5" s="169" t="s">
        <v>170</v>
      </c>
      <c r="F5" s="163"/>
      <c r="G5" s="163"/>
      <c r="H5" s="163"/>
      <c r="I5" s="164"/>
      <c r="J5" s="169" t="s">
        <v>171</v>
      </c>
      <c r="K5" s="163"/>
      <c r="L5" s="71"/>
      <c r="M5" s="70"/>
      <c r="N5" s="159" t="s">
        <v>11</v>
      </c>
      <c r="O5" s="159" t="s">
        <v>172</v>
      </c>
      <c r="P5" s="161" t="s">
        <v>171</v>
      </c>
      <c r="Q5" s="67"/>
    </row>
    <row r="6" spans="1:17" ht="28.5">
      <c r="B6" s="172"/>
      <c r="C6" s="167"/>
      <c r="D6" s="167"/>
      <c r="E6" s="72" t="s">
        <v>19</v>
      </c>
      <c r="F6" s="73" t="s">
        <v>173</v>
      </c>
      <c r="G6" s="73" t="s">
        <v>174</v>
      </c>
      <c r="H6" s="73" t="s">
        <v>175</v>
      </c>
      <c r="I6" s="73" t="s">
        <v>11</v>
      </c>
      <c r="J6" s="72" t="s">
        <v>19</v>
      </c>
      <c r="K6" s="73" t="s">
        <v>219</v>
      </c>
      <c r="L6" s="73" t="s">
        <v>217</v>
      </c>
      <c r="M6" s="73" t="s">
        <v>218</v>
      </c>
      <c r="N6" s="160"/>
      <c r="O6" s="160"/>
      <c r="P6" s="162"/>
      <c r="Q6" s="67"/>
    </row>
    <row r="7" spans="1:17">
      <c r="B7" s="74" t="s">
        <v>176</v>
      </c>
      <c r="C7" s="75" t="s">
        <v>76</v>
      </c>
      <c r="D7" s="31">
        <f>+E7+J7+N7</f>
        <v>1000000000</v>
      </c>
      <c r="E7" s="31">
        <f>SUM(F7:I7)</f>
        <v>800000000</v>
      </c>
      <c r="F7" s="31">
        <v>200000000</v>
      </c>
      <c r="G7" s="31">
        <v>100000000</v>
      </c>
      <c r="H7" s="31">
        <v>500000000</v>
      </c>
      <c r="I7" s="31"/>
      <c r="J7" s="31">
        <f>SUM(K7:M7)</f>
        <v>200000000</v>
      </c>
      <c r="K7" s="31">
        <v>0</v>
      </c>
      <c r="L7" s="31">
        <v>0</v>
      </c>
      <c r="M7" s="31">
        <v>200000000</v>
      </c>
      <c r="N7" s="31"/>
      <c r="O7" s="76" t="s">
        <v>177</v>
      </c>
      <c r="P7" s="76" t="s">
        <v>178</v>
      </c>
    </row>
    <row r="8" spans="1:17">
      <c r="B8" s="74" t="s">
        <v>67</v>
      </c>
      <c r="C8" s="75" t="s">
        <v>76</v>
      </c>
      <c r="D8" s="77"/>
      <c r="E8" s="31"/>
      <c r="F8" s="31"/>
      <c r="G8" s="31"/>
      <c r="H8" s="31"/>
      <c r="I8" s="31"/>
      <c r="J8" s="31"/>
      <c r="K8" s="31"/>
      <c r="L8" s="31"/>
      <c r="M8" s="31"/>
      <c r="N8" s="31"/>
      <c r="O8" s="76"/>
      <c r="P8" s="76"/>
    </row>
    <row r="9" spans="1:17">
      <c r="B9" s="74" t="s">
        <v>67</v>
      </c>
      <c r="C9" s="75" t="s">
        <v>76</v>
      </c>
      <c r="D9" s="77"/>
      <c r="E9" s="31"/>
      <c r="F9" s="31"/>
      <c r="G9" s="31"/>
      <c r="H9" s="31"/>
      <c r="I9" s="31"/>
      <c r="J9" s="31"/>
      <c r="K9" s="31"/>
      <c r="L9" s="31"/>
      <c r="M9" s="31"/>
      <c r="N9" s="31"/>
      <c r="O9" s="76"/>
      <c r="P9" s="76"/>
    </row>
    <row r="10" spans="1:17">
      <c r="B10" s="74" t="s">
        <v>67</v>
      </c>
      <c r="C10" s="75" t="s">
        <v>76</v>
      </c>
      <c r="D10" s="77"/>
      <c r="E10" s="31"/>
      <c r="F10" s="31"/>
      <c r="G10" s="31"/>
      <c r="H10" s="31"/>
      <c r="I10" s="31"/>
      <c r="J10" s="31"/>
      <c r="K10" s="31"/>
      <c r="L10" s="31"/>
      <c r="M10" s="31"/>
      <c r="N10" s="31"/>
      <c r="O10" s="76"/>
      <c r="P10" s="76"/>
    </row>
    <row r="11" spans="1:17">
      <c r="B11" s="74" t="s">
        <v>106</v>
      </c>
      <c r="C11" s="75" t="s">
        <v>76</v>
      </c>
      <c r="D11" s="78">
        <f>SUM(D7:D10)</f>
        <v>1000000000</v>
      </c>
      <c r="E11" s="78">
        <f t="shared" ref="E11:N11" si="0">SUM(E7:E10)</f>
        <v>800000000</v>
      </c>
      <c r="F11" s="78">
        <f t="shared" si="0"/>
        <v>200000000</v>
      </c>
      <c r="G11" s="78">
        <f t="shared" si="0"/>
        <v>100000000</v>
      </c>
      <c r="H11" s="78">
        <f t="shared" si="0"/>
        <v>500000000</v>
      </c>
      <c r="I11" s="78">
        <f t="shared" si="0"/>
        <v>0</v>
      </c>
      <c r="J11" s="78">
        <f t="shared" si="0"/>
        <v>200000000</v>
      </c>
      <c r="K11" s="78">
        <f t="shared" si="0"/>
        <v>0</v>
      </c>
      <c r="L11" s="78">
        <f t="shared" si="0"/>
        <v>0</v>
      </c>
      <c r="M11" s="78">
        <f t="shared" si="0"/>
        <v>200000000</v>
      </c>
      <c r="N11" s="78">
        <f t="shared" si="0"/>
        <v>0</v>
      </c>
      <c r="O11" s="76"/>
      <c r="P11" s="76"/>
    </row>
    <row r="12" spans="1:17">
      <c r="B12" s="79"/>
      <c r="C12" s="79"/>
      <c r="D12" s="79"/>
      <c r="E12" s="79"/>
      <c r="F12" s="79"/>
      <c r="G12" s="79"/>
      <c r="H12" s="79"/>
      <c r="I12" s="79"/>
    </row>
    <row r="13" spans="1:17">
      <c r="B13" s="80" t="s">
        <v>179</v>
      </c>
      <c r="C13" s="81"/>
      <c r="D13" s="81"/>
      <c r="E13" s="81"/>
      <c r="F13" s="81"/>
      <c r="G13" s="81"/>
      <c r="H13" s="81"/>
      <c r="I13" s="79"/>
    </row>
    <row r="14" spans="1:17">
      <c r="B14" s="68" t="s">
        <v>191</v>
      </c>
    </row>
    <row r="15" spans="1:17">
      <c r="B15" s="170" t="s">
        <v>77</v>
      </c>
      <c r="C15" s="165" t="s">
        <v>59</v>
      </c>
      <c r="D15" s="168" t="s">
        <v>180</v>
      </c>
      <c r="E15" s="163"/>
      <c r="F15" s="163"/>
      <c r="G15" s="163"/>
      <c r="H15" s="163"/>
      <c r="I15" s="163"/>
      <c r="J15" s="163"/>
      <c r="K15" s="163"/>
      <c r="L15" s="163"/>
      <c r="M15" s="163"/>
      <c r="N15" s="70"/>
      <c r="O15" s="163" t="s">
        <v>169</v>
      </c>
      <c r="P15" s="164"/>
      <c r="Q15" s="67"/>
    </row>
    <row r="16" spans="1:17">
      <c r="B16" s="171"/>
      <c r="C16" s="166"/>
      <c r="D16" s="166"/>
      <c r="E16" s="169" t="s">
        <v>170</v>
      </c>
      <c r="F16" s="163"/>
      <c r="G16" s="163"/>
      <c r="H16" s="163"/>
      <c r="I16" s="164"/>
      <c r="J16" s="169" t="s">
        <v>171</v>
      </c>
      <c r="K16" s="163"/>
      <c r="L16" s="71"/>
      <c r="M16" s="70"/>
      <c r="N16" s="159" t="s">
        <v>11</v>
      </c>
      <c r="O16" s="159" t="s">
        <v>172</v>
      </c>
      <c r="P16" s="161" t="s">
        <v>171</v>
      </c>
      <c r="Q16" s="67"/>
    </row>
    <row r="17" spans="1:17" ht="28.5">
      <c r="B17" s="172"/>
      <c r="C17" s="167"/>
      <c r="D17" s="167"/>
      <c r="E17" s="72" t="s">
        <v>19</v>
      </c>
      <c r="F17" s="73" t="s">
        <v>173</v>
      </c>
      <c r="G17" s="73" t="s">
        <v>174</v>
      </c>
      <c r="H17" s="73" t="s">
        <v>175</v>
      </c>
      <c r="I17" s="73" t="s">
        <v>11</v>
      </c>
      <c r="J17" s="72" t="s">
        <v>19</v>
      </c>
      <c r="K17" s="73" t="s">
        <v>219</v>
      </c>
      <c r="L17" s="73" t="s">
        <v>217</v>
      </c>
      <c r="M17" s="73" t="s">
        <v>218</v>
      </c>
      <c r="N17" s="160"/>
      <c r="O17" s="160"/>
      <c r="P17" s="162"/>
      <c r="Q17" s="67"/>
    </row>
    <row r="18" spans="1:17">
      <c r="B18" s="82" t="s">
        <v>181</v>
      </c>
      <c r="C18" s="75" t="s">
        <v>76</v>
      </c>
      <c r="D18" s="31">
        <f>+E18+J18+N18</f>
        <v>100000000</v>
      </c>
      <c r="E18" s="31">
        <f>SUM(F18:I18)</f>
        <v>0</v>
      </c>
      <c r="F18" s="31">
        <v>0</v>
      </c>
      <c r="G18" s="31">
        <v>0</v>
      </c>
      <c r="H18" s="31">
        <v>0</v>
      </c>
      <c r="I18" s="31">
        <v>0</v>
      </c>
      <c r="J18" s="31">
        <f>SUM(K18:M18)</f>
        <v>0</v>
      </c>
      <c r="K18" s="31">
        <v>0</v>
      </c>
      <c r="L18" s="31">
        <v>0</v>
      </c>
      <c r="M18" s="31">
        <v>0</v>
      </c>
      <c r="N18" s="31">
        <v>100000000</v>
      </c>
      <c r="O18" s="76"/>
      <c r="P18" s="76"/>
    </row>
    <row r="19" spans="1:17">
      <c r="B19" s="82" t="s">
        <v>67</v>
      </c>
      <c r="C19" s="75" t="s">
        <v>76</v>
      </c>
      <c r="D19" s="77"/>
      <c r="E19" s="31"/>
      <c r="F19" s="31"/>
      <c r="G19" s="31"/>
      <c r="H19" s="31"/>
      <c r="I19" s="31"/>
      <c r="J19" s="31"/>
      <c r="K19" s="31"/>
      <c r="L19" s="31"/>
      <c r="M19" s="31"/>
      <c r="N19" s="31"/>
      <c r="O19" s="76"/>
      <c r="P19" s="76"/>
    </row>
    <row r="20" spans="1:17">
      <c r="B20" s="82" t="s">
        <v>67</v>
      </c>
      <c r="C20" s="75" t="s">
        <v>76</v>
      </c>
      <c r="D20" s="77"/>
      <c r="E20" s="31"/>
      <c r="F20" s="31"/>
      <c r="G20" s="31"/>
      <c r="H20" s="31"/>
      <c r="I20" s="31"/>
      <c r="J20" s="31"/>
      <c r="K20" s="31"/>
      <c r="L20" s="31"/>
      <c r="M20" s="31"/>
      <c r="N20" s="31"/>
      <c r="O20" s="76"/>
      <c r="P20" s="76"/>
    </row>
    <row r="21" spans="1:17">
      <c r="B21" s="82" t="s">
        <v>67</v>
      </c>
      <c r="C21" s="75" t="s">
        <v>76</v>
      </c>
      <c r="D21" s="77"/>
      <c r="E21" s="31"/>
      <c r="F21" s="31"/>
      <c r="G21" s="31"/>
      <c r="H21" s="31"/>
      <c r="I21" s="31"/>
      <c r="J21" s="31"/>
      <c r="K21" s="31"/>
      <c r="L21" s="31"/>
      <c r="M21" s="31"/>
      <c r="N21" s="31"/>
      <c r="O21" s="76"/>
      <c r="P21" s="76"/>
    </row>
    <row r="22" spans="1:17">
      <c r="B22" s="74" t="s">
        <v>106</v>
      </c>
      <c r="C22" s="75" t="s">
        <v>76</v>
      </c>
      <c r="D22" s="78">
        <f>SUM(D18:D21)</f>
        <v>100000000</v>
      </c>
      <c r="E22" s="78">
        <f t="shared" ref="E22:N22" si="1">SUM(E18:E21)</f>
        <v>0</v>
      </c>
      <c r="F22" s="78">
        <f t="shared" si="1"/>
        <v>0</v>
      </c>
      <c r="G22" s="78">
        <f t="shared" si="1"/>
        <v>0</v>
      </c>
      <c r="H22" s="78">
        <f t="shared" si="1"/>
        <v>0</v>
      </c>
      <c r="I22" s="78">
        <f t="shared" si="1"/>
        <v>0</v>
      </c>
      <c r="J22" s="78">
        <f t="shared" si="1"/>
        <v>0</v>
      </c>
      <c r="K22" s="78">
        <f t="shared" si="1"/>
        <v>0</v>
      </c>
      <c r="L22" s="78">
        <f t="shared" si="1"/>
        <v>0</v>
      </c>
      <c r="M22" s="78">
        <f t="shared" si="1"/>
        <v>0</v>
      </c>
      <c r="N22" s="78">
        <f t="shared" si="1"/>
        <v>100000000</v>
      </c>
      <c r="O22" s="76"/>
      <c r="P22" s="76"/>
    </row>
    <row r="23" spans="1:17">
      <c r="A23" s="83"/>
      <c r="B23" s="83"/>
      <c r="C23" s="83"/>
      <c r="D23" s="83"/>
      <c r="E23" s="83"/>
      <c r="F23" s="83"/>
      <c r="G23" s="83"/>
      <c r="H23" s="83"/>
      <c r="I23" s="83"/>
      <c r="J23" s="83"/>
      <c r="K23" s="83"/>
      <c r="L23" s="83"/>
      <c r="M23" s="83"/>
      <c r="N23" s="83"/>
      <c r="O23" s="83"/>
      <c r="P23" s="83"/>
    </row>
    <row r="24" spans="1:17">
      <c r="B24" s="80" t="s">
        <v>182</v>
      </c>
      <c r="C24" s="83"/>
      <c r="D24" s="83"/>
      <c r="E24" s="83"/>
      <c r="F24" s="83"/>
      <c r="G24" s="83"/>
      <c r="H24" s="83"/>
      <c r="I24" s="83"/>
      <c r="J24" s="83"/>
      <c r="K24" s="83"/>
      <c r="L24" s="83"/>
      <c r="M24" s="83"/>
      <c r="N24" s="83"/>
      <c r="O24" s="83"/>
      <c r="P24" s="83"/>
    </row>
    <row r="25" spans="1:17">
      <c r="B25" s="68" t="s">
        <v>192</v>
      </c>
    </row>
    <row r="26" spans="1:17">
      <c r="A26" s="83"/>
      <c r="B26" s="165" t="s">
        <v>133</v>
      </c>
      <c r="C26" s="165" t="s">
        <v>59</v>
      </c>
      <c r="D26" s="168" t="s">
        <v>168</v>
      </c>
      <c r="E26" s="163"/>
      <c r="F26" s="163"/>
      <c r="G26" s="163"/>
      <c r="H26" s="163"/>
      <c r="I26" s="163"/>
      <c r="J26" s="163"/>
      <c r="K26" s="163"/>
      <c r="L26" s="163"/>
      <c r="M26" s="163"/>
      <c r="N26" s="70"/>
      <c r="O26" s="163" t="s">
        <v>169</v>
      </c>
      <c r="P26" s="164"/>
    </row>
    <row r="27" spans="1:17">
      <c r="A27" s="83"/>
      <c r="B27" s="166"/>
      <c r="C27" s="166"/>
      <c r="D27" s="166"/>
      <c r="E27" s="169" t="s">
        <v>170</v>
      </c>
      <c r="F27" s="163"/>
      <c r="G27" s="163"/>
      <c r="H27" s="163"/>
      <c r="I27" s="164"/>
      <c r="J27" s="169" t="s">
        <v>171</v>
      </c>
      <c r="K27" s="163"/>
      <c r="L27" s="71"/>
      <c r="M27" s="70"/>
      <c r="N27" s="159" t="s">
        <v>11</v>
      </c>
      <c r="O27" s="159" t="s">
        <v>172</v>
      </c>
      <c r="P27" s="161" t="s">
        <v>171</v>
      </c>
    </row>
    <row r="28" spans="1:17" ht="28.5">
      <c r="A28" s="83"/>
      <c r="B28" s="167"/>
      <c r="C28" s="167"/>
      <c r="D28" s="167"/>
      <c r="E28" s="72" t="s">
        <v>19</v>
      </c>
      <c r="F28" s="73" t="s">
        <v>173</v>
      </c>
      <c r="G28" s="73" t="s">
        <v>174</v>
      </c>
      <c r="H28" s="73" t="s">
        <v>175</v>
      </c>
      <c r="I28" s="73" t="s">
        <v>11</v>
      </c>
      <c r="J28" s="72" t="s">
        <v>19</v>
      </c>
      <c r="K28" s="73" t="s">
        <v>219</v>
      </c>
      <c r="L28" s="73" t="s">
        <v>217</v>
      </c>
      <c r="M28" s="73" t="s">
        <v>218</v>
      </c>
      <c r="N28" s="160"/>
      <c r="O28" s="160"/>
      <c r="P28" s="162"/>
    </row>
    <row r="29" spans="1:17">
      <c r="A29" s="83"/>
      <c r="B29" s="82" t="s">
        <v>183</v>
      </c>
      <c r="C29" s="75" t="s">
        <v>76</v>
      </c>
      <c r="D29" s="31">
        <f>+E29+J29+N29</f>
        <v>200000000</v>
      </c>
      <c r="E29" s="31">
        <f>SUM(F29:I29)</f>
        <v>0</v>
      </c>
      <c r="F29" s="31">
        <v>0</v>
      </c>
      <c r="G29" s="31">
        <v>0</v>
      </c>
      <c r="H29" s="31">
        <v>0</v>
      </c>
      <c r="I29" s="31"/>
      <c r="J29" s="31">
        <f>SUM(K29:M29)</f>
        <v>200000000</v>
      </c>
      <c r="K29" s="31">
        <v>0</v>
      </c>
      <c r="L29" s="31">
        <v>200000000</v>
      </c>
      <c r="M29" s="31">
        <v>0</v>
      </c>
      <c r="N29" s="31"/>
      <c r="O29" s="76"/>
      <c r="P29" s="76" t="s">
        <v>184</v>
      </c>
    </row>
    <row r="30" spans="1:17">
      <c r="A30" s="83"/>
      <c r="B30" s="82" t="s">
        <v>67</v>
      </c>
      <c r="C30" s="75" t="s">
        <v>76</v>
      </c>
      <c r="D30" s="77"/>
      <c r="E30" s="31"/>
      <c r="F30" s="31"/>
      <c r="G30" s="31"/>
      <c r="H30" s="31"/>
      <c r="I30" s="31"/>
      <c r="J30" s="31"/>
      <c r="K30" s="31"/>
      <c r="L30" s="31"/>
      <c r="M30" s="31"/>
      <c r="N30" s="31"/>
      <c r="O30" s="76"/>
      <c r="P30" s="76"/>
    </row>
    <row r="31" spans="1:17">
      <c r="B31" s="82" t="s">
        <v>67</v>
      </c>
      <c r="C31" s="75" t="s">
        <v>76</v>
      </c>
      <c r="D31" s="77"/>
      <c r="E31" s="31"/>
      <c r="F31" s="31"/>
      <c r="G31" s="31"/>
      <c r="H31" s="31"/>
      <c r="I31" s="31"/>
      <c r="J31" s="31"/>
      <c r="K31" s="31"/>
      <c r="L31" s="31"/>
      <c r="M31" s="31"/>
      <c r="N31" s="31"/>
      <c r="O31" s="76"/>
      <c r="P31" s="76"/>
    </row>
    <row r="32" spans="1:17">
      <c r="B32" s="82" t="s">
        <v>67</v>
      </c>
      <c r="C32" s="75" t="s">
        <v>76</v>
      </c>
      <c r="D32" s="77"/>
      <c r="E32" s="31"/>
      <c r="F32" s="31"/>
      <c r="G32" s="31"/>
      <c r="H32" s="31"/>
      <c r="I32" s="31"/>
      <c r="J32" s="31"/>
      <c r="K32" s="31"/>
      <c r="L32" s="31"/>
      <c r="M32" s="31"/>
      <c r="N32" s="31"/>
      <c r="O32" s="76"/>
      <c r="P32" s="76"/>
    </row>
    <row r="33" spans="2:16">
      <c r="B33" s="74" t="s">
        <v>106</v>
      </c>
      <c r="C33" s="75" t="s">
        <v>76</v>
      </c>
      <c r="D33" s="78">
        <f>SUM(D29:D32)</f>
        <v>200000000</v>
      </c>
      <c r="E33" s="78">
        <f t="shared" ref="E33:N33" si="2">SUM(E29:E32)</f>
        <v>0</v>
      </c>
      <c r="F33" s="78">
        <f t="shared" si="2"/>
        <v>0</v>
      </c>
      <c r="G33" s="78">
        <f t="shared" si="2"/>
        <v>0</v>
      </c>
      <c r="H33" s="78">
        <f t="shared" si="2"/>
        <v>0</v>
      </c>
      <c r="I33" s="78">
        <f t="shared" si="2"/>
        <v>0</v>
      </c>
      <c r="J33" s="78">
        <f t="shared" si="2"/>
        <v>200000000</v>
      </c>
      <c r="K33" s="78">
        <f t="shared" si="2"/>
        <v>0</v>
      </c>
      <c r="L33" s="78">
        <f t="shared" si="2"/>
        <v>200000000</v>
      </c>
      <c r="M33" s="78">
        <f t="shared" si="2"/>
        <v>0</v>
      </c>
      <c r="N33" s="78">
        <f t="shared" si="2"/>
        <v>0</v>
      </c>
      <c r="O33" s="76"/>
      <c r="P33" s="76"/>
    </row>
    <row r="34" spans="2:16" ht="15" thickBot="1"/>
    <row r="35" spans="2:16" ht="30" customHeight="1" thickTop="1" thickBot="1">
      <c r="B35" s="84" t="s">
        <v>185</v>
      </c>
      <c r="C35" s="85" t="s">
        <v>76</v>
      </c>
      <c r="D35" s="86">
        <f>+D11+D22+D33</f>
        <v>1300000000</v>
      </c>
      <c r="E35" s="86">
        <f t="shared" ref="E35:N35" si="3">+E11+E22+E33</f>
        <v>800000000</v>
      </c>
      <c r="F35" s="86">
        <f t="shared" si="3"/>
        <v>200000000</v>
      </c>
      <c r="G35" s="86">
        <f t="shared" si="3"/>
        <v>100000000</v>
      </c>
      <c r="H35" s="86">
        <f t="shared" si="3"/>
        <v>500000000</v>
      </c>
      <c r="I35" s="86">
        <f t="shared" si="3"/>
        <v>0</v>
      </c>
      <c r="J35" s="86">
        <f t="shared" si="3"/>
        <v>400000000</v>
      </c>
      <c r="K35" s="86">
        <f t="shared" si="3"/>
        <v>0</v>
      </c>
      <c r="L35" s="86">
        <f t="shared" si="3"/>
        <v>200000000</v>
      </c>
      <c r="M35" s="86">
        <f t="shared" si="3"/>
        <v>200000000</v>
      </c>
      <c r="N35" s="87">
        <f t="shared" si="3"/>
        <v>100000000</v>
      </c>
    </row>
    <row r="36" spans="2:16" ht="15" thickTop="1"/>
  </sheetData>
  <mergeCells count="33">
    <mergeCell ref="O5:O6"/>
    <mergeCell ref="P5:P6"/>
    <mergeCell ref="O15:P15"/>
    <mergeCell ref="O4:P4"/>
    <mergeCell ref="E5:I5"/>
    <mergeCell ref="E16:I16"/>
    <mergeCell ref="J16:K16"/>
    <mergeCell ref="N16:N17"/>
    <mergeCell ref="B4:B6"/>
    <mergeCell ref="C4:C6"/>
    <mergeCell ref="D4:D6"/>
    <mergeCell ref="E4:I4"/>
    <mergeCell ref="J4:M4"/>
    <mergeCell ref="J5:K5"/>
    <mergeCell ref="B15:B17"/>
    <mergeCell ref="C15:C17"/>
    <mergeCell ref="D15:D17"/>
    <mergeCell ref="E15:I15"/>
    <mergeCell ref="J15:M15"/>
    <mergeCell ref="N5:N6"/>
    <mergeCell ref="B26:B28"/>
    <mergeCell ref="C26:C28"/>
    <mergeCell ref="D26:D28"/>
    <mergeCell ref="E26:I26"/>
    <mergeCell ref="J26:M26"/>
    <mergeCell ref="E27:I27"/>
    <mergeCell ref="J27:K27"/>
    <mergeCell ref="N27:N28"/>
    <mergeCell ref="O27:O28"/>
    <mergeCell ref="P27:P28"/>
    <mergeCell ref="O16:O17"/>
    <mergeCell ref="P16:P17"/>
    <mergeCell ref="O26:P26"/>
  </mergeCells>
  <phoneticPr fontId="4"/>
  <pageMargins left="0.7" right="0.7" top="0.75" bottom="0.75" header="0.3" footer="0.3"/>
  <pageSetup paperSize="9" scale="5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14A5-F27F-48B6-A869-0FB80B0F7ED9}">
  <dimension ref="A1:Q12"/>
  <sheetViews>
    <sheetView zoomScaleNormal="100" workbookViewId="0">
      <selection activeCell="F25" sqref="F25"/>
    </sheetView>
  </sheetViews>
  <sheetFormatPr defaultColWidth="9" defaultRowHeight="14.25"/>
  <cols>
    <col min="1" max="1" width="3.625" style="65" customWidth="1"/>
    <col min="2" max="2" width="21.125" style="68" customWidth="1"/>
    <col min="3" max="3" width="6.25" style="67" customWidth="1"/>
    <col min="4" max="4" width="14.625" style="67" customWidth="1"/>
    <col min="5" max="14" width="14.625" style="68" customWidth="1"/>
    <col min="15" max="16" width="60.625" style="68" customWidth="1"/>
    <col min="17" max="20" width="21" style="68" customWidth="1"/>
    <col min="21" max="16384" width="9" style="68"/>
  </cols>
  <sheetData>
    <row r="1" spans="1:17">
      <c r="A1" s="65" t="s">
        <v>48</v>
      </c>
      <c r="B1" s="66" t="s">
        <v>65</v>
      </c>
    </row>
    <row r="2" spans="1:17">
      <c r="B2" s="69" t="s">
        <v>186</v>
      </c>
    </row>
    <row r="3" spans="1:17">
      <c r="B3" s="68" t="s">
        <v>193</v>
      </c>
    </row>
    <row r="4" spans="1:17">
      <c r="B4" s="170" t="s">
        <v>187</v>
      </c>
      <c r="C4" s="165" t="s">
        <v>59</v>
      </c>
      <c r="D4" s="168" t="s">
        <v>180</v>
      </c>
      <c r="E4" s="163"/>
      <c r="F4" s="163"/>
      <c r="G4" s="163"/>
      <c r="H4" s="163"/>
      <c r="I4" s="163"/>
      <c r="J4" s="163"/>
      <c r="K4" s="163"/>
      <c r="L4" s="163"/>
      <c r="M4" s="163"/>
      <c r="N4" s="70"/>
      <c r="O4" s="163" t="s">
        <v>169</v>
      </c>
      <c r="P4" s="164"/>
      <c r="Q4" s="67"/>
    </row>
    <row r="5" spans="1:17">
      <c r="B5" s="171"/>
      <c r="C5" s="166"/>
      <c r="D5" s="166"/>
      <c r="E5" s="169" t="s">
        <v>170</v>
      </c>
      <c r="F5" s="163"/>
      <c r="G5" s="163"/>
      <c r="H5" s="163"/>
      <c r="I5" s="164"/>
      <c r="J5" s="169" t="s">
        <v>171</v>
      </c>
      <c r="K5" s="163"/>
      <c r="L5" s="71"/>
      <c r="M5" s="70"/>
      <c r="N5" s="159" t="s">
        <v>11</v>
      </c>
      <c r="O5" s="159" t="s">
        <v>172</v>
      </c>
      <c r="P5" s="161" t="s">
        <v>171</v>
      </c>
      <c r="Q5" s="67"/>
    </row>
    <row r="6" spans="1:17" ht="28.5">
      <c r="B6" s="172"/>
      <c r="C6" s="167"/>
      <c r="D6" s="167"/>
      <c r="E6" s="72" t="s">
        <v>19</v>
      </c>
      <c r="F6" s="73" t="s">
        <v>173</v>
      </c>
      <c r="G6" s="73" t="s">
        <v>174</v>
      </c>
      <c r="H6" s="73" t="s">
        <v>175</v>
      </c>
      <c r="I6" s="73" t="s">
        <v>11</v>
      </c>
      <c r="J6" s="72" t="s">
        <v>19</v>
      </c>
      <c r="K6" s="73" t="s">
        <v>219</v>
      </c>
      <c r="L6" s="73" t="s">
        <v>217</v>
      </c>
      <c r="M6" s="73" t="s">
        <v>218</v>
      </c>
      <c r="N6" s="160"/>
      <c r="O6" s="160"/>
      <c r="P6" s="162"/>
      <c r="Q6" s="67"/>
    </row>
    <row r="7" spans="1:17">
      <c r="B7" s="74" t="s">
        <v>67</v>
      </c>
      <c r="C7" s="75" t="s">
        <v>76</v>
      </c>
      <c r="D7" s="31">
        <f>+E7+J7+N7</f>
        <v>200000000</v>
      </c>
      <c r="E7" s="31">
        <f>SUM(F7:I7)</f>
        <v>0</v>
      </c>
      <c r="F7" s="31">
        <v>0</v>
      </c>
      <c r="G7" s="31">
        <v>0</v>
      </c>
      <c r="H7" s="31">
        <v>0</v>
      </c>
      <c r="I7" s="31">
        <v>0</v>
      </c>
      <c r="J7" s="31">
        <f>SUM(K7:M7)</f>
        <v>200000000</v>
      </c>
      <c r="K7" s="31">
        <v>0</v>
      </c>
      <c r="L7" s="31">
        <v>0</v>
      </c>
      <c r="M7" s="31">
        <v>200000000</v>
      </c>
      <c r="N7" s="31"/>
      <c r="O7" s="76" t="s">
        <v>188</v>
      </c>
      <c r="P7" s="76" t="s">
        <v>188</v>
      </c>
    </row>
    <row r="8" spans="1:17">
      <c r="B8" s="74" t="s">
        <v>67</v>
      </c>
      <c r="C8" s="75" t="s">
        <v>76</v>
      </c>
      <c r="D8" s="77"/>
      <c r="E8" s="31"/>
      <c r="F8" s="31"/>
      <c r="G8" s="31"/>
      <c r="H8" s="31"/>
      <c r="I8" s="31"/>
      <c r="J8" s="31"/>
      <c r="K8" s="31"/>
      <c r="L8" s="31"/>
      <c r="M8" s="31"/>
      <c r="N8" s="31"/>
      <c r="O8" s="76"/>
      <c r="P8" s="76"/>
    </row>
    <row r="9" spans="1:17">
      <c r="B9" s="74" t="s">
        <v>67</v>
      </c>
      <c r="C9" s="75" t="s">
        <v>76</v>
      </c>
      <c r="D9" s="77"/>
      <c r="E9" s="31"/>
      <c r="F9" s="31"/>
      <c r="G9" s="31"/>
      <c r="H9" s="31"/>
      <c r="I9" s="31"/>
      <c r="J9" s="31"/>
      <c r="K9" s="31"/>
      <c r="L9" s="31"/>
      <c r="M9" s="31"/>
      <c r="N9" s="31"/>
      <c r="O9" s="76"/>
      <c r="P9" s="76"/>
    </row>
    <row r="10" spans="1:17" ht="15" thickBot="1">
      <c r="B10" s="88" t="s">
        <v>67</v>
      </c>
      <c r="C10" s="89" t="s">
        <v>76</v>
      </c>
      <c r="D10" s="90"/>
      <c r="E10" s="91"/>
      <c r="F10" s="91"/>
      <c r="G10" s="91"/>
      <c r="H10" s="91"/>
      <c r="I10" s="91"/>
      <c r="J10" s="91"/>
      <c r="K10" s="91"/>
      <c r="L10" s="91"/>
      <c r="M10" s="91"/>
      <c r="N10" s="91"/>
      <c r="O10" s="76"/>
      <c r="P10" s="76"/>
    </row>
    <row r="11" spans="1:17" ht="30" customHeight="1" thickTop="1" thickBot="1">
      <c r="B11" s="92" t="s">
        <v>106</v>
      </c>
      <c r="C11" s="93" t="s">
        <v>76</v>
      </c>
      <c r="D11" s="94">
        <f>SUM(D7:D10)</f>
        <v>200000000</v>
      </c>
      <c r="E11" s="94">
        <f t="shared" ref="E11:N11" si="0">SUM(E7:E10)</f>
        <v>0</v>
      </c>
      <c r="F11" s="94">
        <f t="shared" si="0"/>
        <v>0</v>
      </c>
      <c r="G11" s="94">
        <f t="shared" si="0"/>
        <v>0</v>
      </c>
      <c r="H11" s="94">
        <f t="shared" si="0"/>
        <v>0</v>
      </c>
      <c r="I11" s="94">
        <f t="shared" si="0"/>
        <v>0</v>
      </c>
      <c r="J11" s="94">
        <f t="shared" si="0"/>
        <v>200000000</v>
      </c>
      <c r="K11" s="94">
        <f t="shared" si="0"/>
        <v>0</v>
      </c>
      <c r="L11" s="94">
        <f t="shared" si="0"/>
        <v>0</v>
      </c>
      <c r="M11" s="94">
        <f t="shared" si="0"/>
        <v>200000000</v>
      </c>
      <c r="N11" s="95">
        <f t="shared" si="0"/>
        <v>0</v>
      </c>
      <c r="O11" s="96"/>
      <c r="P11" s="97"/>
    </row>
    <row r="12" spans="1:17" ht="15" thickTop="1">
      <c r="B12" s="79"/>
      <c r="C12" s="79"/>
      <c r="D12" s="79"/>
      <c r="E12" s="79"/>
      <c r="F12" s="79"/>
      <c r="G12" s="79"/>
      <c r="H12" s="79"/>
      <c r="I12" s="79"/>
    </row>
  </sheetData>
  <mergeCells count="11">
    <mergeCell ref="P5:P6"/>
    <mergeCell ref="B4:B6"/>
    <mergeCell ref="C4:C6"/>
    <mergeCell ref="D4:D6"/>
    <mergeCell ref="E4:I4"/>
    <mergeCell ref="J4:M4"/>
    <mergeCell ref="O4:P4"/>
    <mergeCell ref="E5:I5"/>
    <mergeCell ref="J5:K5"/>
    <mergeCell ref="N5:N6"/>
    <mergeCell ref="O5:O6"/>
  </mergeCells>
  <phoneticPr fontId="4"/>
  <pageMargins left="0.7" right="0.7" top="0.75" bottom="0.75" header="0.3" footer="0.3"/>
  <pageSetup paperSize="9" scale="5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D34D-0682-449F-8CD6-0AB180841460}">
  <dimension ref="A1:Q12"/>
  <sheetViews>
    <sheetView zoomScaleNormal="100" workbookViewId="0">
      <selection activeCell="G39" sqref="G39"/>
    </sheetView>
  </sheetViews>
  <sheetFormatPr defaultColWidth="9" defaultRowHeight="14.25"/>
  <cols>
    <col min="1" max="1" width="3.625" style="65" customWidth="1"/>
    <col min="2" max="2" width="21.125" style="68" customWidth="1"/>
    <col min="3" max="3" width="6.25" style="67" customWidth="1"/>
    <col min="4" max="4" width="14.625" style="67" customWidth="1"/>
    <col min="5" max="14" width="14.625" style="68" customWidth="1"/>
    <col min="15" max="16" width="60.625" style="68" customWidth="1"/>
    <col min="17" max="20" width="21" style="68" customWidth="1"/>
    <col min="21" max="16384" width="9" style="68"/>
  </cols>
  <sheetData>
    <row r="1" spans="1:17">
      <c r="A1" s="65" t="s">
        <v>48</v>
      </c>
      <c r="B1" s="66" t="s">
        <v>72</v>
      </c>
    </row>
    <row r="2" spans="1:17">
      <c r="B2" s="69" t="s">
        <v>189</v>
      </c>
    </row>
    <row r="3" spans="1:17">
      <c r="B3" s="68" t="s">
        <v>194</v>
      </c>
    </row>
    <row r="4" spans="1:17">
      <c r="B4" s="159" t="s">
        <v>210</v>
      </c>
      <c r="C4" s="165" t="s">
        <v>59</v>
      </c>
      <c r="D4" s="168" t="s">
        <v>180</v>
      </c>
      <c r="E4" s="163"/>
      <c r="F4" s="163"/>
      <c r="G4" s="163"/>
      <c r="H4" s="163"/>
      <c r="I4" s="163"/>
      <c r="J4" s="163"/>
      <c r="K4" s="163"/>
      <c r="L4" s="163"/>
      <c r="M4" s="163"/>
      <c r="N4" s="70"/>
      <c r="O4" s="163" t="s">
        <v>169</v>
      </c>
      <c r="P4" s="164"/>
      <c r="Q4" s="67"/>
    </row>
    <row r="5" spans="1:17">
      <c r="B5" s="173"/>
      <c r="C5" s="166"/>
      <c r="D5" s="166"/>
      <c r="E5" s="169" t="s">
        <v>170</v>
      </c>
      <c r="F5" s="163"/>
      <c r="G5" s="163"/>
      <c r="H5" s="163"/>
      <c r="I5" s="164"/>
      <c r="J5" s="169" t="s">
        <v>171</v>
      </c>
      <c r="K5" s="163"/>
      <c r="L5" s="71"/>
      <c r="M5" s="70"/>
      <c r="N5" s="159" t="s">
        <v>11</v>
      </c>
      <c r="O5" s="159" t="s">
        <v>172</v>
      </c>
      <c r="P5" s="161" t="s">
        <v>171</v>
      </c>
      <c r="Q5" s="67"/>
    </row>
    <row r="6" spans="1:17" ht="28.5">
      <c r="B6" s="160"/>
      <c r="C6" s="167"/>
      <c r="D6" s="167"/>
      <c r="E6" s="72" t="s">
        <v>19</v>
      </c>
      <c r="F6" s="73" t="s">
        <v>173</v>
      </c>
      <c r="G6" s="73" t="s">
        <v>174</v>
      </c>
      <c r="H6" s="73" t="s">
        <v>175</v>
      </c>
      <c r="I6" s="73" t="s">
        <v>11</v>
      </c>
      <c r="J6" s="72" t="s">
        <v>19</v>
      </c>
      <c r="K6" s="73" t="s">
        <v>219</v>
      </c>
      <c r="L6" s="73" t="s">
        <v>217</v>
      </c>
      <c r="M6" s="73" t="s">
        <v>218</v>
      </c>
      <c r="N6" s="160"/>
      <c r="O6" s="160"/>
      <c r="P6" s="162"/>
      <c r="Q6" s="67"/>
    </row>
    <row r="7" spans="1:17">
      <c r="B7" s="74" t="s">
        <v>67</v>
      </c>
      <c r="C7" s="75" t="s">
        <v>76</v>
      </c>
      <c r="D7" s="31">
        <f>+E7+J7+N7</f>
        <v>200000000</v>
      </c>
      <c r="E7" s="31">
        <f>SUM(F7:I7)</f>
        <v>0</v>
      </c>
      <c r="F7" s="31">
        <v>0</v>
      </c>
      <c r="G7" s="31">
        <v>0</v>
      </c>
      <c r="H7" s="31">
        <v>0</v>
      </c>
      <c r="I7" s="31">
        <v>0</v>
      </c>
      <c r="J7" s="31">
        <f>SUM(K7:M7)</f>
        <v>200000000</v>
      </c>
      <c r="K7" s="31">
        <v>0</v>
      </c>
      <c r="L7" s="31">
        <v>0</v>
      </c>
      <c r="M7" s="31">
        <v>200000000</v>
      </c>
      <c r="N7" s="31"/>
      <c r="O7" s="76" t="s">
        <v>188</v>
      </c>
      <c r="P7" s="76" t="s">
        <v>188</v>
      </c>
    </row>
    <row r="8" spans="1:17">
      <c r="B8" s="74" t="s">
        <v>67</v>
      </c>
      <c r="C8" s="75" t="s">
        <v>76</v>
      </c>
      <c r="D8" s="77"/>
      <c r="E8" s="31"/>
      <c r="F8" s="31"/>
      <c r="G8" s="31"/>
      <c r="H8" s="31"/>
      <c r="I8" s="31"/>
      <c r="J8" s="31"/>
      <c r="K8" s="31"/>
      <c r="L8" s="31"/>
      <c r="M8" s="31"/>
      <c r="N8" s="31"/>
      <c r="O8" s="76"/>
      <c r="P8" s="76"/>
    </row>
    <row r="9" spans="1:17">
      <c r="B9" s="74" t="s">
        <v>67</v>
      </c>
      <c r="C9" s="75" t="s">
        <v>76</v>
      </c>
      <c r="D9" s="77"/>
      <c r="E9" s="31"/>
      <c r="F9" s="31"/>
      <c r="G9" s="31"/>
      <c r="H9" s="31"/>
      <c r="I9" s="31"/>
      <c r="J9" s="31"/>
      <c r="K9" s="31"/>
      <c r="L9" s="31"/>
      <c r="M9" s="31"/>
      <c r="N9" s="31"/>
      <c r="O9" s="76"/>
      <c r="P9" s="76"/>
    </row>
    <row r="10" spans="1:17" ht="15" thickBot="1">
      <c r="B10" s="88" t="s">
        <v>67</v>
      </c>
      <c r="C10" s="89" t="s">
        <v>76</v>
      </c>
      <c r="D10" s="90"/>
      <c r="E10" s="91"/>
      <c r="F10" s="91"/>
      <c r="G10" s="91"/>
      <c r="H10" s="91"/>
      <c r="I10" s="91"/>
      <c r="J10" s="91"/>
      <c r="K10" s="91"/>
      <c r="L10" s="91"/>
      <c r="M10" s="91"/>
      <c r="N10" s="91"/>
      <c r="O10" s="76"/>
      <c r="P10" s="76"/>
    </row>
    <row r="11" spans="1:17" ht="30" customHeight="1" thickTop="1" thickBot="1">
      <c r="B11" s="92" t="s">
        <v>106</v>
      </c>
      <c r="C11" s="93" t="s">
        <v>76</v>
      </c>
      <c r="D11" s="94">
        <f>SUM(D7:D10)</f>
        <v>200000000</v>
      </c>
      <c r="E11" s="94">
        <f t="shared" ref="E11:N11" si="0">SUM(E7:E10)</f>
        <v>0</v>
      </c>
      <c r="F11" s="94">
        <f t="shared" si="0"/>
        <v>0</v>
      </c>
      <c r="G11" s="94">
        <f t="shared" si="0"/>
        <v>0</v>
      </c>
      <c r="H11" s="94">
        <f t="shared" si="0"/>
        <v>0</v>
      </c>
      <c r="I11" s="94">
        <f t="shared" si="0"/>
        <v>0</v>
      </c>
      <c r="J11" s="94">
        <f t="shared" si="0"/>
        <v>200000000</v>
      </c>
      <c r="K11" s="94">
        <f t="shared" si="0"/>
        <v>0</v>
      </c>
      <c r="L11" s="94">
        <f t="shared" si="0"/>
        <v>0</v>
      </c>
      <c r="M11" s="98">
        <f t="shared" si="0"/>
        <v>200000000</v>
      </c>
      <c r="N11" s="99">
        <f t="shared" si="0"/>
        <v>0</v>
      </c>
      <c r="O11" s="96"/>
      <c r="P11" s="97"/>
    </row>
    <row r="12" spans="1:17" ht="15" thickTop="1">
      <c r="B12" s="79"/>
      <c r="C12" s="79"/>
      <c r="D12" s="79"/>
      <c r="E12" s="79"/>
      <c r="F12" s="79"/>
      <c r="G12" s="79"/>
      <c r="H12" s="79"/>
      <c r="I12" s="79"/>
    </row>
  </sheetData>
  <mergeCells count="11">
    <mergeCell ref="P5:P6"/>
    <mergeCell ref="B4:B6"/>
    <mergeCell ref="C4:C6"/>
    <mergeCell ref="D4:D6"/>
    <mergeCell ref="E4:I4"/>
    <mergeCell ref="J4:M4"/>
    <mergeCell ref="O4:P4"/>
    <mergeCell ref="E5:I5"/>
    <mergeCell ref="J5:K5"/>
    <mergeCell ref="N5:N6"/>
    <mergeCell ref="O5:O6"/>
  </mergeCells>
  <phoneticPr fontId="4"/>
  <pageMargins left="0.7" right="0.7" top="0.75" bottom="0.75" header="0.3" footer="0.3"/>
  <pageSetup paperSize="9" scale="5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7182-C14F-42AA-8790-5607CE3D324D}">
  <sheetPr codeName="Sheet3"/>
  <dimension ref="A1"/>
  <sheetViews>
    <sheetView workbookViewId="0"/>
  </sheetViews>
  <sheetFormatPr defaultRowHeight="18.75"/>
  <sheetData/>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481D-95BA-45F1-9BC3-19E93AA5DE73}">
  <sheetPr codeName="Sheet4"/>
  <dimension ref="B2:D19"/>
  <sheetViews>
    <sheetView workbookViewId="0">
      <selection activeCell="B19" sqref="B19"/>
    </sheetView>
  </sheetViews>
  <sheetFormatPr defaultColWidth="8.625" defaultRowHeight="14.25"/>
  <cols>
    <col min="1" max="1" width="8.625" style="24"/>
    <col min="2" max="2" width="40.625" style="24" customWidth="1"/>
    <col min="3" max="4" width="12.625" style="24" customWidth="1"/>
    <col min="5" max="16384" width="8.625" style="24"/>
  </cols>
  <sheetData>
    <row r="2" spans="2:4">
      <c r="B2" s="23" t="s">
        <v>31</v>
      </c>
      <c r="C2" s="23" t="s">
        <v>195</v>
      </c>
      <c r="D2" s="23" t="s">
        <v>206</v>
      </c>
    </row>
    <row r="3" spans="2:4">
      <c r="B3" s="1" t="s">
        <v>32</v>
      </c>
      <c r="C3" s="1" t="s">
        <v>196</v>
      </c>
      <c r="D3" s="1" t="s">
        <v>207</v>
      </c>
    </row>
    <row r="4" spans="2:4">
      <c r="B4" s="1" t="s">
        <v>33</v>
      </c>
      <c r="C4" s="1" t="s">
        <v>197</v>
      </c>
      <c r="D4" s="1" t="s">
        <v>208</v>
      </c>
    </row>
    <row r="5" spans="2:4">
      <c r="B5" s="1" t="s">
        <v>34</v>
      </c>
      <c r="C5" s="1" t="s">
        <v>198</v>
      </c>
      <c r="D5" s="1"/>
    </row>
    <row r="6" spans="2:4">
      <c r="B6" s="1" t="s">
        <v>235</v>
      </c>
      <c r="C6" s="1" t="s">
        <v>199</v>
      </c>
      <c r="D6" s="1"/>
    </row>
    <row r="7" spans="2:4">
      <c r="B7" s="1" t="s">
        <v>236</v>
      </c>
      <c r="C7" s="1" t="s">
        <v>200</v>
      </c>
      <c r="D7" s="1"/>
    </row>
    <row r="8" spans="2:4">
      <c r="B8" s="1" t="s">
        <v>41</v>
      </c>
      <c r="C8" s="1" t="s">
        <v>201</v>
      </c>
      <c r="D8" s="1"/>
    </row>
    <row r="9" spans="2:4">
      <c r="B9" s="1" t="s">
        <v>237</v>
      </c>
      <c r="C9" s="1" t="s">
        <v>202</v>
      </c>
      <c r="D9" s="1"/>
    </row>
    <row r="10" spans="2:4">
      <c r="B10" s="1" t="s">
        <v>238</v>
      </c>
      <c r="C10" s="1" t="s">
        <v>203</v>
      </c>
      <c r="D10" s="1"/>
    </row>
    <row r="11" spans="2:4">
      <c r="B11" s="1" t="s">
        <v>234</v>
      </c>
      <c r="C11" s="1" t="s">
        <v>204</v>
      </c>
      <c r="D11" s="1"/>
    </row>
    <row r="12" spans="2:4">
      <c r="B12" s="1" t="s">
        <v>35</v>
      </c>
      <c r="C12" s="1"/>
      <c r="D12" s="1"/>
    </row>
    <row r="13" spans="2:4">
      <c r="B13" s="1" t="s">
        <v>36</v>
      </c>
      <c r="C13" s="1"/>
      <c r="D13" s="1"/>
    </row>
    <row r="14" spans="2:4">
      <c r="B14" s="1" t="s">
        <v>37</v>
      </c>
      <c r="C14" s="1"/>
      <c r="D14" s="1"/>
    </row>
    <row r="15" spans="2:4">
      <c r="B15" s="1" t="s">
        <v>38</v>
      </c>
      <c r="C15" s="1"/>
      <c r="D15" s="1"/>
    </row>
    <row r="16" spans="2:4">
      <c r="B16" s="1" t="s">
        <v>39</v>
      </c>
      <c r="C16" s="1"/>
      <c r="D16" s="1"/>
    </row>
    <row r="17" spans="2:4">
      <c r="B17" s="1" t="s">
        <v>239</v>
      </c>
      <c r="C17" s="1"/>
      <c r="D17" s="1"/>
    </row>
    <row r="18" spans="2:4">
      <c r="B18" s="1" t="s">
        <v>240</v>
      </c>
      <c r="C18" s="1"/>
      <c r="D18" s="1"/>
    </row>
    <row r="19" spans="2:4">
      <c r="B19" s="1" t="s">
        <v>40</v>
      </c>
      <c r="D19" s="1"/>
    </row>
  </sheetData>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AD48E2B670D9459CCFA996D924B0E9" ma:contentTypeVersion="6" ma:contentTypeDescription="新しいドキュメントを作成します。" ma:contentTypeScope="" ma:versionID="d9cb8aaa45d78062c296af38a5f2987f">
  <xsd:schema xmlns:xsd="http://www.w3.org/2001/XMLSchema" xmlns:xs="http://www.w3.org/2001/XMLSchema" xmlns:p="http://schemas.microsoft.com/office/2006/metadata/properties" xmlns:ns2="665cf504-31ba-42b6-9245-511008ea8a60" xmlns:ns3="4025c613-6918-43c7-b98a-4c04dc4206a4" targetNamespace="http://schemas.microsoft.com/office/2006/metadata/properties" ma:root="true" ma:fieldsID="9132acdc371f42351dcb7804bc428413" ns2:_="" ns3:_="">
    <xsd:import namespace="665cf504-31ba-42b6-9245-511008ea8a60"/>
    <xsd:import namespace="4025c613-6918-43c7-b98a-4c04dc4206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cf504-31ba-42b6-9245-511008ea8a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25c613-6918-43c7-b98a-4c04dc4206a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64F8F-A13D-414A-9021-1881F1B14C44}">
  <ds:schemaRefs>
    <ds:schemaRef ds:uri="665cf504-31ba-42b6-9245-511008ea8a60"/>
    <ds:schemaRef ds:uri="http://purl.org/dc/dcmitype/"/>
    <ds:schemaRef ds:uri="http://purl.org/dc/terms/"/>
    <ds:schemaRef ds:uri="4025c613-6918-43c7-b98a-4c04dc4206a4"/>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1B885FC-007B-476D-8690-6C58B072C160}">
  <ds:schemaRefs>
    <ds:schemaRef ds:uri="http://schemas.microsoft.com/sharepoint/v3/contenttype/forms"/>
  </ds:schemaRefs>
</ds:datastoreItem>
</file>

<file path=customXml/itemProps3.xml><?xml version="1.0" encoding="utf-8"?>
<ds:datastoreItem xmlns:ds="http://schemas.openxmlformats.org/officeDocument/2006/customXml" ds:itemID="{955642A3-39A9-49C1-842C-F0F484183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cf504-31ba-42b6-9245-511008ea8a60"/>
    <ds:schemaRef ds:uri="4025c613-6918-43c7-b98a-4c04dc420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サマリー</vt:lpstr>
      <vt:lpstr>応札価格算定シート(サマリーシート1に対応)</vt:lpstr>
      <vt:lpstr>応札価格算定シート(サマリーシート2に対応)</vt:lpstr>
      <vt:lpstr>事前質問</vt:lpstr>
      <vt:lpstr>事前質問（建設費）</vt:lpstr>
      <vt:lpstr>事前質問（修繕費）</vt:lpstr>
      <vt:lpstr>事前質問（その他コスト）</vt:lpstr>
      <vt:lpstr>→削除不可</vt:lpstr>
      <vt:lpstr>対象電源</vt:lpstr>
      <vt:lpstr>'応札価格算定シート(サマリーシート1に対応)'!Print_Area</vt:lpstr>
      <vt:lpstr>'応札価格算定シート(サマリーシート2に対応)'!Print_Area</vt:lpstr>
      <vt:lpstr>事前質問!Print_Area</vt:lpstr>
      <vt:lpstr>'事前質問（その他コスト）'!Print_Area</vt:lpstr>
      <vt:lpstr>'事前質問（建設費）'!Print_Area</vt:lpstr>
      <vt:lpstr>'事前質問（修繕費）'!Print_Area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2023-09-19T09:30:45Z</dcterms:created>
  <dcterms:modified xsi:type="dcterms:W3CDTF">2025-01-17T05:52:01Z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0x01010029AD48E2B670D9459CCFA996D924B0E9</vt:lpwstr>
  </property>
</Properties>
</file>